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6">'表6-一般公共预算基本支出情况（按经济科目）'!$1:$4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5" i="19"/>
  <c r="C61" i="13"/>
  <c r="B61"/>
  <c r="D61"/>
  <c r="B63"/>
  <c r="C63"/>
  <c r="D63"/>
  <c r="D119"/>
  <c r="C14" i="17"/>
  <c r="B7" i="13"/>
  <c r="C7"/>
  <c r="C40" i="17"/>
  <c r="C38" s="1"/>
  <c r="C39"/>
  <c r="C13"/>
  <c r="C48"/>
  <c r="C46"/>
  <c r="C7"/>
  <c r="C8"/>
  <c r="C10"/>
  <c r="C11"/>
  <c r="C45"/>
  <c r="C36"/>
  <c r="C6"/>
  <c r="C10" i="6"/>
  <c r="C6"/>
  <c r="C39"/>
  <c r="C38"/>
  <c r="B38" s="1"/>
  <c r="C36"/>
  <c r="C35" s="1"/>
  <c r="B35" s="1"/>
  <c r="C33"/>
  <c r="C32" s="1"/>
  <c r="B32" s="1"/>
  <c r="C30"/>
  <c r="C27"/>
  <c r="B27" s="1"/>
  <c r="C23"/>
  <c r="B23" s="1"/>
  <c r="C21"/>
  <c r="B21" s="1"/>
  <c r="C19"/>
  <c r="B19" s="1"/>
  <c r="C15"/>
  <c r="C16"/>
  <c r="B16" s="1"/>
  <c r="C13"/>
  <c r="C7"/>
  <c r="B7" s="1"/>
  <c r="C8"/>
  <c r="B8" s="1"/>
  <c r="B9"/>
  <c r="B11"/>
  <c r="B12"/>
  <c r="B13"/>
  <c r="B14"/>
  <c r="B15"/>
  <c r="B17"/>
  <c r="B20"/>
  <c r="B22"/>
  <c r="B24"/>
  <c r="B25"/>
  <c r="B28"/>
  <c r="B29"/>
  <c r="B30"/>
  <c r="B31"/>
  <c r="B33"/>
  <c r="B34"/>
  <c r="B37"/>
  <c r="B39"/>
  <c r="B40"/>
  <c r="B5" i="4"/>
  <c r="C5" i="17" l="1"/>
  <c r="B36" i="6"/>
  <c r="C26"/>
  <c r="B26" s="1"/>
  <c r="C18"/>
  <c r="B18" s="1"/>
  <c r="B10"/>
  <c r="B6" l="1"/>
</calcChain>
</file>

<file path=xl/sharedStrings.xml><?xml version="1.0" encoding="utf-8"?>
<sst xmlns="http://schemas.openxmlformats.org/spreadsheetml/2006/main" count="500" uniqueCount="292">
  <si>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</si>
  <si>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</si>
  <si>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</si>
  <si>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</si>
  <si>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</si>
  <si>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</si>
  <si>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</si>
  <si>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</si>
  <si>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</si>
  <si>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</si>
  <si>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</si>
  <si>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</si>
  <si>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</si>
  <si>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</si>
  <si>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</si>
  <si>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</si>
  <si>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</si>
  <si>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</si>
  <si>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</si>
  <si>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</si>
  <si>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</si>
  <si>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</si>
  <si>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</si>
  <si>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</si>
  <si>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</si>
  <si>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</si>
  <si>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</si>
  <si>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</si>
  <si>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</si>
  <si>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</si>
  <si>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</si>
  <si>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</si>
  <si>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</si>
  <si>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</si>
  <si>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</si>
  <si>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</si>
  <si>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4" type="noConversion"/>
  </si>
  <si>
    <t>单位：万元</t>
    <phoneticPr fontId="14" type="noConversion"/>
  </si>
  <si>
    <t>一、财政拨款</t>
    <phoneticPr fontId="14" type="noConversion"/>
  </si>
  <si>
    <t>本年收入合计</t>
    <phoneticPr fontId="14" type="noConversion"/>
  </si>
  <si>
    <t>五、附属单位上缴收入</t>
    <phoneticPr fontId="14" type="noConversion"/>
  </si>
  <si>
    <t>三、事业单位经营支出</t>
    <phoneticPr fontId="14" type="noConversion"/>
  </si>
  <si>
    <t>本年支出合计</t>
    <phoneticPr fontId="14" type="noConversion"/>
  </si>
  <si>
    <t>四、对附属单位补助支出</t>
    <phoneticPr fontId="14" type="noConversion"/>
  </si>
  <si>
    <t>五、上缴上级支出</t>
    <phoneticPr fontId="14" type="noConversion"/>
  </si>
  <si>
    <t>六、结转下年</t>
    <phoneticPr fontId="14" type="noConversion"/>
  </si>
  <si>
    <t>支出总计</t>
    <phoneticPr fontId="14" type="noConversion"/>
  </si>
  <si>
    <t>注：财政拨款收支情况包括一般公共预算、政府性基金预算、国有资本经营预算拨款收支情况。</t>
    <phoneticPr fontId="14" type="noConversion"/>
  </si>
  <si>
    <t>表2</t>
    <phoneticPr fontId="14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</si>
  <si>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4" type="noConversion"/>
  </si>
  <si>
    <t xml:space="preserve">    教育收费</t>
    <phoneticPr fontId="14" type="noConversion"/>
  </si>
  <si>
    <t xml:space="preserve">    其他财政收入拨款</t>
    <phoneticPr fontId="14" type="noConversion"/>
  </si>
  <si>
    <t xml:space="preserve">    事业收入</t>
    <phoneticPr fontId="14" type="noConversion"/>
  </si>
  <si>
    <t xml:space="preserve">    事业单位经营收入</t>
    <phoneticPr fontId="14" type="noConversion"/>
  </si>
  <si>
    <t xml:space="preserve">    其他收入</t>
    <phoneticPr fontId="14" type="noConversion"/>
  </si>
  <si>
    <t>本 年 收 入 合 计</t>
    <phoneticPr fontId="14" type="noConversion"/>
  </si>
  <si>
    <t>六、用事业基金弥补收支总额</t>
    <phoneticPr fontId="14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</si>
  <si>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4" type="noConversion"/>
  </si>
  <si>
    <t>收入总计</t>
    <phoneticPr fontId="14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</si>
  <si>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4" type="noConversion"/>
  </si>
  <si>
    <t xml:space="preserve">    一般商品和服务支出</t>
    <phoneticPr fontId="14" type="noConversion"/>
  </si>
  <si>
    <t xml:space="preserve">    其他资本性支出等</t>
    <phoneticPr fontId="14" type="noConversion"/>
  </si>
  <si>
    <t xml:space="preserve">    日常运转类项目</t>
    <phoneticPr fontId="14" type="noConversion"/>
  </si>
  <si>
    <t xml:space="preserve">    政府购买服务类项目</t>
    <phoneticPr fontId="14" type="noConversion"/>
  </si>
  <si>
    <t xml:space="preserve">    其他类项目</t>
    <phoneticPr fontId="14" type="noConversion"/>
  </si>
  <si>
    <t xml:space="preserve">    科技研发类项目</t>
    <phoneticPr fontId="14" type="noConversion"/>
  </si>
  <si>
    <t xml:space="preserve">    基本建设类项目</t>
    <phoneticPr fontId="14" type="noConversion"/>
  </si>
  <si>
    <t xml:space="preserve">    补助企事业类项目</t>
    <phoneticPr fontId="14" type="noConversion"/>
  </si>
  <si>
    <t xml:space="preserve">    信息化运维类项目</t>
    <phoneticPr fontId="14" type="noConversion"/>
  </si>
  <si>
    <t xml:space="preserve">    专项业务类项目</t>
    <phoneticPr fontId="14" type="noConversion"/>
  </si>
  <si>
    <t xml:space="preserve">    因公出国（境）项目</t>
    <phoneticPr fontId="14" type="noConversion"/>
  </si>
  <si>
    <t xml:space="preserve">    信息系统建设类项目</t>
    <phoneticPr fontId="14" type="noConversion"/>
  </si>
  <si>
    <t>本 年 支 出 合 计</t>
    <phoneticPr fontId="14" type="noConversion"/>
  </si>
  <si>
    <t>支　出　总　计</t>
    <phoneticPr fontId="14" type="noConversion"/>
  </si>
  <si>
    <t>表4</t>
    <phoneticPr fontId="14" type="noConversion"/>
  </si>
  <si>
    <t>项  目</t>
    <phoneticPr fontId="14" type="noConversion"/>
  </si>
  <si>
    <t>表5</t>
    <phoneticPr fontId="14" type="noConversion"/>
  </si>
  <si>
    <t>一般公共预算支出情况表（按功能分类科目）</t>
    <phoneticPr fontId="14" type="noConversion"/>
  </si>
  <si>
    <t>小计</t>
    <phoneticPr fontId="14" type="noConversion"/>
  </si>
  <si>
    <t>其中：基本支出</t>
    <phoneticPr fontId="14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</si>
  <si>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4" type="noConversion"/>
  </si>
  <si>
    <t>政府预算支出经济分类</t>
    <phoneticPr fontId="16" type="noConversion"/>
  </si>
  <si>
    <t>部门预算支出经济科目</t>
    <phoneticPr fontId="16" type="noConversion"/>
  </si>
  <si>
    <t>301工资福利支出</t>
    <phoneticPr fontId="14" type="noConversion"/>
  </si>
  <si>
    <t xml:space="preserve">  30101基本工资</t>
    <phoneticPr fontId="14" type="noConversion"/>
  </si>
  <si>
    <t xml:space="preserve">  30102津贴补贴</t>
    <phoneticPr fontId="14" type="noConversion"/>
  </si>
  <si>
    <t xml:space="preserve">  30103奖金</t>
    <phoneticPr fontId="14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</si>
  <si>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6" type="noConversion"/>
  </si>
  <si>
    <t>501机关工资福利支出</t>
    <phoneticPr fontId="16" type="noConversion"/>
  </si>
  <si>
    <t xml:space="preserve">  50101工资奖金津补贴</t>
    <phoneticPr fontId="16" type="noConversion"/>
  </si>
  <si>
    <t xml:space="preserve">  50102社会保障缴费</t>
    <phoneticPr fontId="16" type="noConversion"/>
  </si>
  <si>
    <t xml:space="preserve">  30112其他社会保障缴费</t>
    <phoneticPr fontId="16" type="noConversion"/>
  </si>
  <si>
    <t xml:space="preserve">  50103住房公积金</t>
    <phoneticPr fontId="16" type="noConversion"/>
  </si>
  <si>
    <t xml:space="preserve">  30113住房公积金</t>
    <phoneticPr fontId="16" type="noConversion"/>
  </si>
  <si>
    <t xml:space="preserve">  50199其他工资福利支出</t>
    <phoneticPr fontId="16" type="noConversion"/>
  </si>
  <si>
    <t xml:space="preserve">  30106伙食补助费</t>
    <phoneticPr fontId="16" type="noConversion"/>
  </si>
  <si>
    <t>一般公共预算基本支出情况表（按支出经济分类科目）</t>
    <phoneticPr fontId="14" type="noConversion"/>
  </si>
  <si>
    <t>一般公共预算项目支出情况表（按支出经济分类科目）</t>
    <phoneticPr fontId="14" type="noConversion"/>
  </si>
  <si>
    <t>表7</t>
    <phoneticPr fontId="16" type="noConversion"/>
  </si>
  <si>
    <t>合    计</t>
    <phoneticPr fontId="16" type="noConversion"/>
  </si>
  <si>
    <t>502机关商品和服务支出</t>
    <phoneticPr fontId="16" type="noConversion"/>
  </si>
  <si>
    <t xml:space="preserve">  50201办公经费</t>
    <phoneticPr fontId="16" type="noConversion"/>
  </si>
  <si>
    <t xml:space="preserve">  50202会议费</t>
    <phoneticPr fontId="16" type="noConversion"/>
  </si>
  <si>
    <t xml:space="preserve">  50203培训费</t>
    <phoneticPr fontId="16" type="noConversion"/>
  </si>
  <si>
    <t xml:space="preserve">  50205委托业务费</t>
    <phoneticPr fontId="16" type="noConversion"/>
  </si>
  <si>
    <t xml:space="preserve">  50207因公出国（境）费用</t>
    <phoneticPr fontId="16" type="noConversion"/>
  </si>
  <si>
    <t xml:space="preserve">  50208公务用车运行维护费</t>
    <phoneticPr fontId="16" type="noConversion"/>
  </si>
  <si>
    <t xml:space="preserve">  50209维修（护）费</t>
    <phoneticPr fontId="16" type="noConversion"/>
  </si>
  <si>
    <t xml:space="preserve">  50299其他商品和服务支出</t>
    <phoneticPr fontId="16" type="noConversion"/>
  </si>
  <si>
    <t>503机关资本性支出（一）</t>
    <phoneticPr fontId="16" type="noConversion"/>
  </si>
  <si>
    <t>505对事业单位经常性补助</t>
    <phoneticPr fontId="16" type="noConversion"/>
  </si>
  <si>
    <t xml:space="preserve">  50306设备购置</t>
    <phoneticPr fontId="16" type="noConversion"/>
  </si>
  <si>
    <t xml:space="preserve">  50501工作福利支出</t>
    <phoneticPr fontId="16" type="noConversion"/>
  </si>
  <si>
    <t xml:space="preserve">  50502商品和服务支出</t>
    <phoneticPr fontId="16" type="noConversion"/>
  </si>
  <si>
    <t>509对个人和家庭的补助</t>
    <phoneticPr fontId="16" type="noConversion"/>
  </si>
  <si>
    <t xml:space="preserve">  50901社会福利和救助</t>
    <phoneticPr fontId="16" type="noConversion"/>
  </si>
  <si>
    <t xml:space="preserve">  50905离退休费</t>
    <phoneticPr fontId="16" type="noConversion"/>
  </si>
  <si>
    <t xml:space="preserve">  50999其他队个人和家庭的补助</t>
    <phoneticPr fontId="16" type="noConversion"/>
  </si>
  <si>
    <t>302商品和服务支出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</si>
  <si>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</si>
  <si>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</si>
  <si>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</si>
  <si>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</si>
  <si>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</si>
  <si>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</si>
  <si>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</si>
  <si>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</si>
  <si>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</si>
  <si>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30228工会经费</t>
    <phoneticPr fontId="16" type="noConversion"/>
  </si>
  <si>
    <t xml:space="preserve">  30229福利费</t>
    <phoneticPr fontId="16" type="noConversion"/>
  </si>
  <si>
    <t xml:space="preserve">  30239其他交通费用</t>
    <phoneticPr fontId="16" type="noConversion"/>
  </si>
  <si>
    <t xml:space="preserve">  30215会议费</t>
    <phoneticPr fontId="16" type="noConversion"/>
  </si>
  <si>
    <t xml:space="preserve">  30216培训费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</si>
  <si>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</si>
  <si>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</si>
  <si>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30227委托业务费</t>
    <phoneticPr fontId="16" type="noConversion"/>
  </si>
  <si>
    <t xml:space="preserve">  30217公务接待费</t>
    <phoneticPr fontId="16" type="noConversion"/>
  </si>
  <si>
    <t xml:space="preserve">  30212因公出国（境）费用</t>
    <phoneticPr fontId="16" type="noConversion"/>
  </si>
  <si>
    <t xml:space="preserve">  30231公务用车运行维护费</t>
    <phoneticPr fontId="16" type="noConversion"/>
  </si>
  <si>
    <t xml:space="preserve">  30213维修（护）费</t>
    <phoneticPr fontId="16" type="noConversion"/>
  </si>
  <si>
    <t xml:space="preserve">  30299其他商品和服务支出</t>
    <phoneticPr fontId="16" type="noConversion"/>
  </si>
  <si>
    <t>310资本性支出</t>
    <phoneticPr fontId="16" type="noConversion"/>
  </si>
  <si>
    <t xml:space="preserve">  31002办公设备购置</t>
    <phoneticPr fontId="16" type="noConversion"/>
  </si>
  <si>
    <t xml:space="preserve">  30101基本工资</t>
    <phoneticPr fontId="16" type="noConversion"/>
  </si>
  <si>
    <t xml:space="preserve">  30103奖金</t>
    <phoneticPr fontId="16" type="noConversion"/>
  </si>
  <si>
    <t xml:space="preserve">  30107绩效工资</t>
    <phoneticPr fontId="16" type="noConversion"/>
  </si>
  <si>
    <t xml:space="preserve">  30199其他工资福利支出</t>
    <phoneticPr fontId="16" type="noConversion"/>
  </si>
  <si>
    <t>303对个人和家庭的补助</t>
    <phoneticPr fontId="16" type="noConversion"/>
  </si>
  <si>
    <t xml:space="preserve">  30304抚恤金</t>
    <phoneticPr fontId="16" type="noConversion"/>
  </si>
  <si>
    <t xml:space="preserve">  30305生活补助</t>
    <phoneticPr fontId="16" type="noConversion"/>
  </si>
  <si>
    <t xml:space="preserve">  30307医疗费补助</t>
    <phoneticPr fontId="16" type="noConversion"/>
  </si>
  <si>
    <t xml:space="preserve">  30309奖励金</t>
    <phoneticPr fontId="16" type="noConversion"/>
  </si>
  <si>
    <t xml:space="preserve">  30301离休费</t>
    <phoneticPr fontId="16" type="noConversion"/>
  </si>
  <si>
    <t xml:space="preserve">  30302退休费</t>
    <phoneticPr fontId="16" type="noConversion"/>
  </si>
  <si>
    <t xml:space="preserve">  30399其他队个人和家庭的补助</t>
    <phoneticPr fontId="16" type="noConversion"/>
  </si>
  <si>
    <t xml:space="preserve">  50206公务接待费</t>
    <phoneticPr fontId="16" type="noConversion"/>
  </si>
  <si>
    <t xml:space="preserve">  50301房屋建筑物构建</t>
    <phoneticPr fontId="16" type="noConversion"/>
  </si>
  <si>
    <t xml:space="preserve">  50303公务用车购置</t>
    <phoneticPr fontId="16" type="noConversion"/>
  </si>
  <si>
    <t xml:space="preserve">  50307大型修缮</t>
    <phoneticPr fontId="16" type="noConversion"/>
  </si>
  <si>
    <t xml:space="preserve">  50399其他资本性支出</t>
    <phoneticPr fontId="16" type="noConversion"/>
  </si>
  <si>
    <t xml:space="preserve">  31001房屋建筑物构建</t>
    <phoneticPr fontId="16" type="noConversion"/>
  </si>
  <si>
    <t xml:space="preserve">  31013公务用车购置</t>
    <phoneticPr fontId="16" type="noConversion"/>
  </si>
  <si>
    <t xml:space="preserve">  31003专用设备购置</t>
    <phoneticPr fontId="16" type="noConversion"/>
  </si>
  <si>
    <t xml:space="preserve">  31007信息网络及软件购置更新</t>
    <phoneticPr fontId="16" type="noConversion"/>
  </si>
  <si>
    <t xml:space="preserve">  31006大型修缮</t>
    <phoneticPr fontId="16" type="noConversion"/>
  </si>
  <si>
    <t xml:space="preserve">  31099其他资本性支出</t>
    <phoneticPr fontId="16" type="noConversion"/>
  </si>
  <si>
    <t>单位：万元</t>
    <phoneticPr fontId="16" type="noConversion"/>
  </si>
  <si>
    <t>行政经费</t>
    <phoneticPr fontId="16" type="noConversion"/>
  </si>
  <si>
    <r>
      <t>“</t>
    </r>
    <r>
      <rPr>
        <sz val="12"/>
        <rFont val="宋体"/>
        <family val="3"/>
        <charset val="134"/>
      </rPr>
      <t>三公”经费</t>
    </r>
    <phoneticPr fontId="16" type="noConversion"/>
  </si>
  <si>
    <t>项    目</t>
    <phoneticPr fontId="16" type="noConversion"/>
  </si>
  <si>
    <t xml:space="preserve">    其中：（一）因公出国（境）支出</t>
    <phoneticPr fontId="16" type="noConversion"/>
  </si>
  <si>
    <t xml:space="preserve">          （二）公务用车购置及运行维护支出</t>
    <phoneticPr fontId="16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</si>
  <si>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6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</si>
  <si>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6" type="noConversion"/>
  </si>
  <si>
    <t xml:space="preserve">          （三）公务接待费支出</t>
    <phoneticPr fontId="16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</si>
  <si>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6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</si>
  <si>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6" type="noConversion"/>
  </si>
  <si>
    <t>表9</t>
    <phoneticPr fontId="14" type="noConversion"/>
  </si>
  <si>
    <t>功能科目名称</t>
    <phoneticPr fontId="14" type="noConversion"/>
  </si>
  <si>
    <t>政府性基金预算支出</t>
    <phoneticPr fontId="14" type="noConversion"/>
  </si>
  <si>
    <t>注：如该部门无政府性基金安排的支出，则本表为空。同时按照财政部有关要求，以空表呈报人代会审议。</t>
    <phoneticPr fontId="14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</si>
  <si>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6" type="noConversion"/>
  </si>
  <si>
    <r>
      <t>表1</t>
    </r>
    <r>
      <rPr>
        <sz val="10"/>
        <rFont val="宋体"/>
        <family val="3"/>
        <charset val="134"/>
      </rPr>
      <t>0</t>
    </r>
    <phoneticPr fontId="14" type="noConversion"/>
  </si>
  <si>
    <t>支出项目类别（资金使用单位）</t>
    <phoneticPr fontId="14" type="noConversion"/>
  </si>
  <si>
    <r>
      <t>表1</t>
    </r>
    <r>
      <rPr>
        <sz val="10"/>
        <rFont val="宋体"/>
        <family val="3"/>
        <charset val="134"/>
      </rPr>
      <t>1</t>
    </r>
    <phoneticPr fontId="14" type="noConversion"/>
  </si>
  <si>
    <t>其他资金</t>
    <phoneticPr fontId="14" type="noConversion"/>
  </si>
  <si>
    <t>绩效目标</t>
    <phoneticPr fontId="14" type="noConversion"/>
  </si>
  <si>
    <t>六、用事业基金弥补收支总额</t>
    <phoneticPr fontId="14" type="noConversion"/>
  </si>
  <si>
    <t>单位：万元</t>
    <phoneticPr fontId="14" type="noConversion"/>
  </si>
  <si>
    <t>2016年预算</t>
  </si>
  <si>
    <t>2016年部门预算基本支出预算表</t>
  </si>
  <si>
    <t>2016年部门预算项目支出及其他支出预算表</t>
  </si>
  <si>
    <t>单位名称：蕉岭县三圳镇人民政府</t>
  </si>
  <si>
    <t>2016年政府性基金预算支出情况表</t>
    <phoneticPr fontId="14" type="noConversion"/>
  </si>
  <si>
    <t xml:space="preserve">  20103政府办公（室）及相关机购事务</t>
  </si>
  <si>
    <t xml:space="preserve">    2010301行政运行</t>
  </si>
  <si>
    <t>204公安安全支出</t>
  </si>
  <si>
    <t xml:space="preserve">  20402公安</t>
  </si>
  <si>
    <t xml:space="preserve">    2040201行政运行</t>
  </si>
  <si>
    <t xml:space="preserve">  20406司法</t>
  </si>
  <si>
    <t xml:space="preserve">    2040601行政运行</t>
  </si>
  <si>
    <t>207文化体育与传媒支出</t>
  </si>
  <si>
    <t xml:space="preserve">  20701文化</t>
  </si>
  <si>
    <t xml:space="preserve">    2070101行政运行</t>
  </si>
  <si>
    <t>208社会保障和就业支出</t>
  </si>
  <si>
    <t xml:space="preserve">  20802民政管理事务</t>
  </si>
  <si>
    <t xml:space="preserve">    2080208基层政权和社区建设</t>
  </si>
  <si>
    <t xml:space="preserve">  20803财政对社会保险基金的补助</t>
  </si>
  <si>
    <t xml:space="preserve">    2080301财政对基本养老保险基金的补助</t>
  </si>
  <si>
    <t xml:space="preserve">  20805行政事业单位离退休</t>
  </si>
  <si>
    <t xml:space="preserve">    2080501归口管理的行政离退休</t>
  </si>
  <si>
    <t xml:space="preserve">    2080502事业单位离退休</t>
  </si>
  <si>
    <t>210医疗卫生与计划生育支出</t>
  </si>
  <si>
    <t xml:space="preserve">  21005医疗保障</t>
  </si>
  <si>
    <t xml:space="preserve">    2100501行政单位医疗</t>
  </si>
  <si>
    <t xml:space="preserve">    2100502事业单位医疗</t>
  </si>
  <si>
    <t xml:space="preserve">  21007计划生育事务</t>
  </si>
  <si>
    <t xml:space="preserve">    2100716计划生育机构</t>
  </si>
  <si>
    <t>213农林水支出</t>
  </si>
  <si>
    <t xml:space="preserve">  21301农业</t>
  </si>
  <si>
    <t xml:space="preserve">    2130104事业运行</t>
  </si>
  <si>
    <t>220国土海洋气象等支出</t>
  </si>
  <si>
    <t xml:space="preserve">  22001国土资源事务</t>
  </si>
  <si>
    <t xml:space="preserve">    2200101行政运行</t>
  </si>
  <si>
    <t>221住房保障支出</t>
  </si>
  <si>
    <t xml:space="preserve">  22102住房改革支出</t>
  </si>
  <si>
    <t xml:space="preserve">    2210201住房积金</t>
  </si>
  <si>
    <t>单位名称：蕉岭县三圳镇人民政府</t>
    <phoneticPr fontId="14" type="noConversion"/>
  </si>
  <si>
    <t>蕉岭县三圳镇人民政府</t>
    <phoneticPr fontId="14" type="noConversion"/>
  </si>
  <si>
    <t xml:space="preserve">
报送日期:2016年4月2日</t>
    <phoneticPr fontId="14" type="noConversion"/>
  </si>
  <si>
    <t>基本工资[30101]</t>
  </si>
  <si>
    <t>津贴补贴[30102]</t>
  </si>
  <si>
    <t>其他工资福利支出[30199]</t>
  </si>
  <si>
    <t>绩效工资[30107]</t>
  </si>
  <si>
    <t>社会保障费[30104]</t>
  </si>
  <si>
    <t>离休费[30301]</t>
  </si>
  <si>
    <t>退休费[30302]</t>
  </si>
  <si>
    <t>退职（役）费[30303]</t>
  </si>
  <si>
    <t>生活补助[30305]</t>
  </si>
  <si>
    <t>医疗费[30307]</t>
  </si>
  <si>
    <t>住房公积金[30311]</t>
  </si>
  <si>
    <t>公务用车运行维护费[30231]</t>
  </si>
  <si>
    <t>办公费[30201]</t>
  </si>
  <si>
    <t>福利费[30229]</t>
  </si>
  <si>
    <t>离退休人员特需经费[30230]</t>
  </si>
  <si>
    <t>9、村计育专干(镇)</t>
  </si>
  <si>
    <t>19、镇后勤人员</t>
  </si>
  <si>
    <t>1、行政单位离退休支出(镇)</t>
  </si>
  <si>
    <t>7、住房公积金(镇)</t>
  </si>
  <si>
    <t>12、福利费(镇)</t>
    <phoneticPr fontId="14" type="noConversion"/>
  </si>
  <si>
    <t>14、村级服务平台</t>
    <phoneticPr fontId="14" type="noConversion"/>
  </si>
  <si>
    <t>基本工资[30101]</t>
    <phoneticPr fontId="14" type="noConversion"/>
  </si>
  <si>
    <t>津贴补贴[30102]</t>
    <phoneticPr fontId="14" type="noConversion"/>
  </si>
  <si>
    <t>办公费[30201]</t>
    <phoneticPr fontId="14" type="noConversion"/>
  </si>
  <si>
    <t>社会保障费[30104]</t>
    <phoneticPr fontId="14" type="noConversion"/>
  </si>
  <si>
    <t>15、直联工作经费</t>
    <phoneticPr fontId="14" type="noConversion"/>
  </si>
  <si>
    <t>其他福利支出[30199]</t>
    <phoneticPr fontId="14" type="noConversion"/>
  </si>
  <si>
    <r>
      <t>2</t>
    </r>
    <r>
      <rPr>
        <sz val="26"/>
        <rFont val="宋体"/>
        <family val="3"/>
        <charset val="134"/>
      </rPr>
      <t>016年</t>
    </r>
    <r>
      <rPr>
        <sz val="26"/>
        <rFont val="宋体"/>
        <charset val="134"/>
      </rPr>
      <t>三圳镇部门预算输出报表</t>
    </r>
    <phoneticPr fontId="14" type="noConversion"/>
  </si>
  <si>
    <t>1、镇政府</t>
    <phoneticPr fontId="14" type="noConversion"/>
  </si>
  <si>
    <t>2、财政所</t>
    <phoneticPr fontId="14" type="noConversion"/>
  </si>
  <si>
    <t>3、人才所</t>
    <phoneticPr fontId="14" type="noConversion"/>
  </si>
  <si>
    <t>4、镇安巡员</t>
    <phoneticPr fontId="14" type="noConversion"/>
  </si>
  <si>
    <t>5、村级安巡员</t>
    <phoneticPr fontId="14" type="noConversion"/>
  </si>
  <si>
    <t>6、工伤保险</t>
    <phoneticPr fontId="14" type="noConversion"/>
  </si>
  <si>
    <t>7、镇计育专干</t>
    <phoneticPr fontId="14" type="noConversion"/>
  </si>
  <si>
    <t>8、镇计育服务所</t>
    <phoneticPr fontId="14" type="noConversion"/>
  </si>
  <si>
    <t>10、村计育小组长</t>
    <phoneticPr fontId="14" type="noConversion"/>
  </si>
  <si>
    <t>11、派出所</t>
    <phoneticPr fontId="14" type="noConversion"/>
  </si>
  <si>
    <t>12、司法所</t>
    <phoneticPr fontId="14" type="noConversion"/>
  </si>
  <si>
    <t>13、文化站</t>
    <phoneticPr fontId="14" type="noConversion"/>
  </si>
  <si>
    <t>14、村书记、主任通讯补贴</t>
    <phoneticPr fontId="14" type="noConversion"/>
  </si>
  <si>
    <t>15、村干部</t>
    <phoneticPr fontId="14" type="noConversion"/>
  </si>
  <si>
    <t>17、农业站</t>
    <phoneticPr fontId="14" type="noConversion"/>
  </si>
  <si>
    <t>18、国土所</t>
    <phoneticPr fontId="14" type="noConversion"/>
  </si>
  <si>
    <t>2、事业单位离退休</t>
    <phoneticPr fontId="14" type="noConversion"/>
  </si>
  <si>
    <t>3、生活补助人员</t>
    <phoneticPr fontId="14" type="noConversion"/>
  </si>
  <si>
    <t>4、遗属补助</t>
    <phoneticPr fontId="14" type="noConversion"/>
  </si>
  <si>
    <t>5、行政单位医疗</t>
    <phoneticPr fontId="14" type="noConversion"/>
  </si>
  <si>
    <t>6、事业单位医疗</t>
    <phoneticPr fontId="14" type="noConversion"/>
  </si>
  <si>
    <t>商品和服务支出标准-小车费</t>
    <phoneticPr fontId="14" type="noConversion"/>
  </si>
  <si>
    <t>1、村级办公 经费</t>
    <phoneticPr fontId="14" type="noConversion"/>
  </si>
  <si>
    <t>2、镇政府办公经费</t>
    <phoneticPr fontId="14" type="noConversion"/>
  </si>
  <si>
    <t>3、财政所办公经费</t>
    <phoneticPr fontId="14" type="noConversion"/>
  </si>
  <si>
    <t xml:space="preserve">4、人才所办公经费
</t>
    <phoneticPr fontId="14" type="noConversion"/>
  </si>
  <si>
    <t>5、安巡员办公经费</t>
    <phoneticPr fontId="14" type="noConversion"/>
  </si>
  <si>
    <t>6、计育办公经费</t>
    <phoneticPr fontId="14" type="noConversion"/>
  </si>
  <si>
    <t>7、派出所办公经费)</t>
    <phoneticPr fontId="14" type="noConversion"/>
  </si>
  <si>
    <t>8、司法所办公经费</t>
    <phoneticPr fontId="14" type="noConversion"/>
  </si>
  <si>
    <t>9、文化站办公经费</t>
    <phoneticPr fontId="14" type="noConversion"/>
  </si>
  <si>
    <t>10、农业站办公经费</t>
    <phoneticPr fontId="14" type="noConversion"/>
  </si>
  <si>
    <t>11、国土所办公经费</t>
    <phoneticPr fontId="14" type="noConversion"/>
  </si>
  <si>
    <t>13、离休人员特需费</t>
    <phoneticPr fontId="14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</si>
</sst>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00_);[Red]\(0.00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26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1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5" fillId="0" borderId="0"/>
    <xf numFmtId="0" fontId="1" fillId="0" borderId="0"/>
    <xf numFmtId="0" fontId="10" fillId="0" borderId="0">
      <alignment vertical="center"/>
    </xf>
  </cellStyleXfs>
  <cellXfs count="119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19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7" fillId="0" borderId="0" xfId="0" applyNumberFormat="1" applyFont="1" applyBorder="1" applyAlignment="1">
      <alignment horizontal="right" vertical="center"/>
    </xf>
    <xf numFmtId="179" fontId="17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7" fillId="2" borderId="1" xfId="0" applyFont="1" applyFill="1" applyBorder="1" applyAlignment="1">
      <alignment horizontal="left" vertical="center" wrapText="1"/>
    </xf>
    <xf numFmtId="180" fontId="11" fillId="0" borderId="3" xfId="0" applyNumberFormat="1" applyFont="1" applyBorder="1" applyAlignment="1">
      <alignment vertical="center"/>
    </xf>
    <xf numFmtId="0" fontId="10" fillId="0" borderId="3" xfId="20" applyBorder="1">
      <alignment vertical="center"/>
    </xf>
    <xf numFmtId="181" fontId="11" fillId="0" borderId="3" xfId="0" applyNumberFormat="1" applyFont="1" applyBorder="1" applyAlignment="1">
      <alignment vertical="center"/>
    </xf>
    <xf numFmtId="176" fontId="27" fillId="0" borderId="16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  <xf numFmtId="0" fontId="10" fillId="0" borderId="3" xfId="20" applyBorder="1" applyAlignment="1">
      <alignment vertical="center" wrapText="1"/>
    </xf>
  </cellXfs>
  <cellStyles count="21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10" xfId="19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常规_蕉" xfId="20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4" sqref="A4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8" ht="107.25" customHeight="1">
      <c r="A2" s="79" t="s">
        <v>257</v>
      </c>
      <c r="B2" s="80"/>
      <c r="C2" s="80"/>
      <c r="D2" s="80"/>
      <c r="E2" s="80"/>
      <c r="F2" s="80"/>
      <c r="G2" s="80"/>
      <c r="H2" s="80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229</v>
      </c>
      <c r="B5" s="78"/>
      <c r="C5" s="78"/>
      <c r="D5" s="78"/>
      <c r="E5" s="78"/>
      <c r="F5" s="78"/>
      <c r="G5" s="78"/>
      <c r="H5" s="78"/>
    </row>
  </sheetData>
  <mergeCells count="3">
    <mergeCell ref="A5:H5"/>
    <mergeCell ref="A2:H2"/>
    <mergeCell ref="A1:H1"/>
  </mergeCells>
  <phoneticPr fontId="1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B7" sqref="B7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177</v>
      </c>
    </row>
    <row r="2" spans="1:4" ht="27" customHeight="1">
      <c r="A2" s="101" t="s">
        <v>193</v>
      </c>
      <c r="B2" s="101"/>
      <c r="C2" s="101"/>
      <c r="D2" s="101"/>
    </row>
    <row r="3" spans="1:4" ht="24.95" customHeight="1">
      <c r="A3" s="4" t="s">
        <v>192</v>
      </c>
      <c r="B3" s="11"/>
      <c r="C3" s="11"/>
      <c r="D3" s="48" t="s">
        <v>37</v>
      </c>
    </row>
    <row r="4" spans="1:4" ht="24.95" customHeight="1">
      <c r="A4" s="102" t="s">
        <v>178</v>
      </c>
      <c r="B4" s="103" t="s">
        <v>179</v>
      </c>
      <c r="C4" s="95"/>
      <c r="D4" s="96"/>
    </row>
    <row r="5" spans="1:4" ht="24.95" customHeight="1">
      <c r="A5" s="94"/>
      <c r="B5" s="49" t="s">
        <v>78</v>
      </c>
      <c r="C5" s="49" t="s">
        <v>79</v>
      </c>
      <c r="D5" s="23" t="s">
        <v>27</v>
      </c>
    </row>
    <row r="6" spans="1:4" ht="24.95" customHeight="1">
      <c r="A6" s="24"/>
      <c r="B6" s="26">
        <v>0</v>
      </c>
      <c r="C6" s="26">
        <v>0</v>
      </c>
      <c r="D6" s="26">
        <v>0</v>
      </c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104" t="s">
        <v>180</v>
      </c>
      <c r="B10" s="105"/>
      <c r="C10" s="105"/>
      <c r="D10" s="105"/>
    </row>
  </sheetData>
  <mergeCells count="4">
    <mergeCell ref="A2:D2"/>
    <mergeCell ref="A4:A5"/>
    <mergeCell ref="B4:D4"/>
    <mergeCell ref="A10:D10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5"/>
  <sheetViews>
    <sheetView workbookViewId="0">
      <selection activeCell="A124" sqref="A124"/>
    </sheetView>
  </sheetViews>
  <sheetFormatPr defaultRowHeight="14.25" customHeight="1"/>
  <cols>
    <col min="1" max="1" width="22.7109375" bestFit="1" customWidth="1"/>
    <col min="2" max="4" width="16.5703125" bestFit="1" customWidth="1"/>
    <col min="5" max="6" width="15.5703125" bestFit="1" customWidth="1"/>
    <col min="7" max="8" width="13.5703125" customWidth="1"/>
  </cols>
  <sheetData>
    <row r="1" spans="1:8" ht="20.100000000000001" customHeight="1">
      <c r="H1" s="38" t="s">
        <v>182</v>
      </c>
    </row>
    <row r="2" spans="1:8" ht="24.95" customHeight="1">
      <c r="A2" s="108" t="s">
        <v>190</v>
      </c>
      <c r="B2" s="81"/>
      <c r="C2" s="81"/>
      <c r="D2" s="81"/>
      <c r="E2" s="81"/>
      <c r="F2" s="81"/>
      <c r="G2" s="81"/>
      <c r="H2" s="81"/>
    </row>
    <row r="3" spans="1:8" ht="20.100000000000001" customHeight="1">
      <c r="A3" s="27" t="s">
        <v>227</v>
      </c>
      <c r="B3" s="28"/>
      <c r="C3" s="28"/>
      <c r="D3" s="28"/>
      <c r="E3" s="28"/>
      <c r="F3" s="28"/>
      <c r="G3" s="28"/>
      <c r="H3" s="66" t="s">
        <v>37</v>
      </c>
    </row>
    <row r="4" spans="1:8" ht="20.100000000000001" customHeight="1">
      <c r="A4" s="109" t="s">
        <v>183</v>
      </c>
      <c r="B4" s="114" t="s">
        <v>29</v>
      </c>
      <c r="C4" s="111" t="s">
        <v>30</v>
      </c>
      <c r="D4" s="112"/>
      <c r="E4" s="112"/>
      <c r="F4" s="113"/>
      <c r="G4" s="106" t="s">
        <v>31</v>
      </c>
      <c r="H4" s="106" t="s">
        <v>32</v>
      </c>
    </row>
    <row r="5" spans="1:8" ht="30" customHeight="1">
      <c r="A5" s="110"/>
      <c r="B5" s="115"/>
      <c r="C5" s="29" t="s">
        <v>26</v>
      </c>
      <c r="D5" s="30" t="s">
        <v>33</v>
      </c>
      <c r="E5" s="30" t="s">
        <v>34</v>
      </c>
      <c r="F5" s="30" t="s">
        <v>35</v>
      </c>
      <c r="G5" s="107"/>
      <c r="H5" s="107"/>
    </row>
    <row r="6" spans="1:8" s="27" customFormat="1" ht="20.100000000000001" customHeight="1">
      <c r="A6" s="67" t="s">
        <v>228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7" customFormat="1" ht="20.100000000000001" customHeight="1">
      <c r="A7" s="69" t="s">
        <v>26</v>
      </c>
      <c r="B7" s="73">
        <f>C7</f>
        <v>897.87</v>
      </c>
      <c r="C7" s="73">
        <f>D7</f>
        <v>897.87</v>
      </c>
      <c r="D7" s="73">
        <v>897.87</v>
      </c>
      <c r="E7" s="68"/>
      <c r="F7" s="68"/>
      <c r="G7" s="68"/>
      <c r="H7" s="68"/>
    </row>
    <row r="8" spans="1:8" s="27" customFormat="1" ht="20.100000000000001" customHeight="1">
      <c r="A8" s="74" t="s">
        <v>258</v>
      </c>
      <c r="B8" s="73">
        <v>198.54159999999999</v>
      </c>
      <c r="C8" s="73">
        <v>198.54159999999999</v>
      </c>
      <c r="D8" s="73">
        <v>198.54159999999999</v>
      </c>
      <c r="E8" s="75"/>
      <c r="F8" s="68"/>
      <c r="G8" s="68"/>
      <c r="H8" s="68"/>
    </row>
    <row r="9" spans="1:8" s="27" customFormat="1" ht="20.100000000000001" customHeight="1">
      <c r="A9" s="74" t="s">
        <v>230</v>
      </c>
      <c r="B9" s="73">
        <v>68.553600000000003</v>
      </c>
      <c r="C9" s="73">
        <v>68.553600000000003</v>
      </c>
      <c r="D9" s="73">
        <v>68.553600000000003</v>
      </c>
      <c r="E9" s="73"/>
      <c r="F9" s="68"/>
      <c r="G9" s="68"/>
      <c r="H9" s="68"/>
    </row>
    <row r="10" spans="1:8" s="27" customFormat="1" ht="20.100000000000001" customHeight="1">
      <c r="A10" s="74" t="s">
        <v>231</v>
      </c>
      <c r="B10" s="73">
        <v>122.83199999999999</v>
      </c>
      <c r="C10" s="73">
        <v>122.83199999999999</v>
      </c>
      <c r="D10" s="73">
        <v>122.83199999999999</v>
      </c>
      <c r="E10" s="68"/>
      <c r="F10" s="68"/>
      <c r="G10" s="68"/>
      <c r="H10" s="68"/>
    </row>
    <row r="11" spans="1:8" s="27" customFormat="1" ht="20.100000000000001" customHeight="1">
      <c r="A11" s="74" t="s">
        <v>232</v>
      </c>
      <c r="B11" s="73">
        <v>7.1559999999999997</v>
      </c>
      <c r="C11" s="73">
        <v>7.1559999999999997</v>
      </c>
      <c r="D11" s="73">
        <v>7.1559999999999997</v>
      </c>
      <c r="E11" s="68"/>
      <c r="F11" s="68"/>
      <c r="G11" s="68"/>
      <c r="H11" s="68"/>
    </row>
    <row r="12" spans="1:8" s="27" customFormat="1" ht="20.100000000000001" customHeight="1">
      <c r="A12" s="74" t="s">
        <v>259</v>
      </c>
      <c r="B12" s="73">
        <v>40.078800000000001</v>
      </c>
      <c r="C12" s="73">
        <v>40.078800000000001</v>
      </c>
      <c r="D12" s="73">
        <v>40.078800000000001</v>
      </c>
      <c r="E12" s="68"/>
      <c r="F12" s="68"/>
      <c r="G12" s="68"/>
      <c r="H12" s="68"/>
    </row>
    <row r="13" spans="1:8" s="27" customFormat="1" ht="20.100000000000001" customHeight="1">
      <c r="A13" s="74" t="s">
        <v>230</v>
      </c>
      <c r="B13" s="73">
        <v>15.838800000000001</v>
      </c>
      <c r="C13" s="73">
        <v>15.838800000000001</v>
      </c>
      <c r="D13" s="73">
        <v>15.838800000000001</v>
      </c>
      <c r="E13" s="68"/>
      <c r="F13" s="68"/>
      <c r="G13" s="68"/>
      <c r="H13" s="68"/>
    </row>
    <row r="14" spans="1:8" s="27" customFormat="1" ht="20.100000000000001" customHeight="1">
      <c r="A14" s="74" t="s">
        <v>231</v>
      </c>
      <c r="B14" s="73">
        <v>16.332000000000001</v>
      </c>
      <c r="C14" s="73">
        <v>16.332000000000001</v>
      </c>
      <c r="D14" s="73">
        <v>16.332000000000001</v>
      </c>
      <c r="E14" s="68"/>
      <c r="F14" s="68"/>
      <c r="G14" s="68"/>
      <c r="H14" s="68"/>
    </row>
    <row r="15" spans="1:8" s="27" customFormat="1" ht="20.100000000000001" customHeight="1">
      <c r="A15" s="74" t="s">
        <v>233</v>
      </c>
      <c r="B15" s="73">
        <v>6.4080000000000004</v>
      </c>
      <c r="C15" s="73">
        <v>6.4080000000000004</v>
      </c>
      <c r="D15" s="73">
        <v>6.4080000000000004</v>
      </c>
      <c r="E15" s="68"/>
      <c r="F15" s="68"/>
      <c r="G15" s="68"/>
      <c r="H15" s="68"/>
    </row>
    <row r="16" spans="1:8" s="27" customFormat="1" ht="20.100000000000001" customHeight="1">
      <c r="A16" s="74" t="s">
        <v>232</v>
      </c>
      <c r="B16" s="73">
        <v>1.5</v>
      </c>
      <c r="C16" s="73">
        <v>1.5</v>
      </c>
      <c r="D16" s="73">
        <v>1.5</v>
      </c>
      <c r="E16" s="68"/>
      <c r="F16" s="68"/>
      <c r="G16" s="68"/>
      <c r="H16" s="68"/>
    </row>
    <row r="17" spans="1:8" s="27" customFormat="1" ht="20.100000000000001" customHeight="1">
      <c r="A17" s="74" t="s">
        <v>260</v>
      </c>
      <c r="B17" s="73">
        <v>5.8575999999999997</v>
      </c>
      <c r="C17" s="73">
        <v>5.8575999999999997</v>
      </c>
      <c r="D17" s="73">
        <v>5.8575999999999997</v>
      </c>
      <c r="E17" s="68"/>
      <c r="F17" s="68"/>
      <c r="G17" s="68"/>
      <c r="H17" s="68"/>
    </row>
    <row r="18" spans="1:8" s="27" customFormat="1" ht="20.100000000000001" customHeight="1">
      <c r="A18" s="74" t="s">
        <v>230</v>
      </c>
      <c r="B18" s="73">
        <v>1.9716</v>
      </c>
      <c r="C18" s="73">
        <v>1.9716</v>
      </c>
      <c r="D18" s="73">
        <v>1.9716</v>
      </c>
      <c r="E18" s="68"/>
      <c r="F18" s="68"/>
      <c r="G18" s="68"/>
      <c r="H18" s="68"/>
    </row>
    <row r="19" spans="1:8" s="27" customFormat="1" ht="20.100000000000001" customHeight="1">
      <c r="A19" s="74" t="s">
        <v>231</v>
      </c>
      <c r="B19" s="73">
        <v>2.5979999999999999</v>
      </c>
      <c r="C19" s="73">
        <v>2.5979999999999999</v>
      </c>
      <c r="D19" s="73">
        <v>2.5979999999999999</v>
      </c>
      <c r="E19" s="68"/>
      <c r="F19" s="68"/>
      <c r="G19" s="68"/>
      <c r="H19" s="68"/>
    </row>
    <row r="20" spans="1:8" s="27" customFormat="1" ht="20.100000000000001" customHeight="1">
      <c r="A20" s="74" t="s">
        <v>233</v>
      </c>
      <c r="B20" s="73">
        <v>1.038</v>
      </c>
      <c r="C20" s="73">
        <v>1.038</v>
      </c>
      <c r="D20" s="73">
        <v>1.038</v>
      </c>
      <c r="E20" s="68"/>
      <c r="F20" s="68"/>
      <c r="G20" s="68"/>
      <c r="H20" s="68"/>
    </row>
    <row r="21" spans="1:8" s="27" customFormat="1" ht="20.100000000000001" customHeight="1">
      <c r="A21" s="74" t="s">
        <v>232</v>
      </c>
      <c r="B21" s="73">
        <v>0.25</v>
      </c>
      <c r="C21" s="73">
        <v>0.25</v>
      </c>
      <c r="D21" s="73">
        <v>0.25</v>
      </c>
      <c r="E21" s="68"/>
      <c r="F21" s="68"/>
      <c r="G21" s="68"/>
      <c r="H21" s="68"/>
    </row>
    <row r="22" spans="1:8" s="27" customFormat="1" ht="20.100000000000001" customHeight="1">
      <c r="A22" s="74" t="s">
        <v>261</v>
      </c>
      <c r="B22" s="73">
        <v>24.743200000000002</v>
      </c>
      <c r="C22" s="73">
        <v>24.743200000000002</v>
      </c>
      <c r="D22" s="73">
        <v>24.743200000000002</v>
      </c>
      <c r="E22" s="68"/>
      <c r="F22" s="68"/>
      <c r="G22" s="68"/>
      <c r="H22" s="68"/>
    </row>
    <row r="23" spans="1:8" s="27" customFormat="1" ht="20.100000000000001" customHeight="1">
      <c r="A23" s="74" t="s">
        <v>230</v>
      </c>
      <c r="B23" s="73">
        <v>8.9711999999999996</v>
      </c>
      <c r="C23" s="73">
        <v>8.9711999999999996</v>
      </c>
      <c r="D23" s="73">
        <v>8.9711999999999996</v>
      </c>
      <c r="E23" s="68"/>
      <c r="F23" s="68"/>
      <c r="G23" s="68"/>
      <c r="H23" s="68"/>
    </row>
    <row r="24" spans="1:8" s="27" customFormat="1" ht="20.100000000000001" customHeight="1">
      <c r="A24" s="74" t="s">
        <v>231</v>
      </c>
      <c r="B24" s="73">
        <v>10.56</v>
      </c>
      <c r="C24" s="73">
        <v>10.56</v>
      </c>
      <c r="D24" s="73">
        <v>10.56</v>
      </c>
      <c r="E24" s="68"/>
      <c r="F24" s="68"/>
      <c r="G24" s="68"/>
      <c r="H24" s="68"/>
    </row>
    <row r="25" spans="1:8" s="27" customFormat="1" ht="20.100000000000001" customHeight="1">
      <c r="A25" s="74" t="s">
        <v>233</v>
      </c>
      <c r="B25" s="73">
        <v>4.2119999999999997</v>
      </c>
      <c r="C25" s="73">
        <v>4.2119999999999997</v>
      </c>
      <c r="D25" s="73">
        <v>4.2119999999999997</v>
      </c>
      <c r="E25" s="68"/>
      <c r="F25" s="68"/>
      <c r="G25" s="68"/>
      <c r="H25" s="68"/>
    </row>
    <row r="26" spans="1:8" s="27" customFormat="1" ht="20.100000000000001" customHeight="1">
      <c r="A26" s="74" t="s">
        <v>232</v>
      </c>
      <c r="B26" s="73">
        <v>1</v>
      </c>
      <c r="C26" s="73">
        <v>1</v>
      </c>
      <c r="D26" s="73">
        <v>1</v>
      </c>
      <c r="E26" s="68"/>
      <c r="F26" s="68"/>
      <c r="G26" s="68"/>
      <c r="H26" s="68"/>
    </row>
    <row r="27" spans="1:8" s="27" customFormat="1" ht="20.100000000000001" customHeight="1">
      <c r="A27" s="74" t="s">
        <v>262</v>
      </c>
      <c r="B27" s="73">
        <v>1.2</v>
      </c>
      <c r="C27" s="73">
        <v>1.2</v>
      </c>
      <c r="D27" s="73">
        <v>1.2</v>
      </c>
      <c r="E27" s="68"/>
      <c r="F27" s="68"/>
      <c r="G27" s="68"/>
      <c r="H27" s="68"/>
    </row>
    <row r="28" spans="1:8" s="27" customFormat="1" ht="20.100000000000001" customHeight="1">
      <c r="A28" s="74" t="s">
        <v>231</v>
      </c>
      <c r="B28" s="73">
        <v>1.2</v>
      </c>
      <c r="C28" s="73">
        <v>1.2</v>
      </c>
      <c r="D28" s="73">
        <v>1.2</v>
      </c>
      <c r="E28" s="68"/>
      <c r="F28" s="68"/>
      <c r="G28" s="68"/>
      <c r="H28" s="68"/>
    </row>
    <row r="29" spans="1:8" s="27" customFormat="1" ht="20.100000000000001" customHeight="1">
      <c r="A29" s="74" t="s">
        <v>263</v>
      </c>
      <c r="B29" s="73">
        <v>1.1870000000000001</v>
      </c>
      <c r="C29" s="73">
        <v>1.1870000000000001</v>
      </c>
      <c r="D29" s="73">
        <v>1.1870000000000001</v>
      </c>
      <c r="E29" s="68"/>
      <c r="F29" s="68"/>
      <c r="G29" s="68"/>
      <c r="H29" s="68"/>
    </row>
    <row r="30" spans="1:8" s="27" customFormat="1" ht="20.100000000000001" customHeight="1">
      <c r="A30" s="74" t="s">
        <v>234</v>
      </c>
      <c r="B30" s="73">
        <v>1.1870000000000001</v>
      </c>
      <c r="C30" s="73">
        <v>1.1870000000000001</v>
      </c>
      <c r="D30" s="73">
        <v>1.1870000000000001</v>
      </c>
      <c r="E30" s="68"/>
      <c r="F30" s="68"/>
      <c r="G30" s="68"/>
      <c r="H30" s="68"/>
    </row>
    <row r="31" spans="1:8" s="27" customFormat="1" ht="20.100000000000001" customHeight="1">
      <c r="A31" s="74" t="s">
        <v>264</v>
      </c>
      <c r="B31" s="73">
        <v>18.453600000000002</v>
      </c>
      <c r="C31" s="73">
        <v>18.453600000000002</v>
      </c>
      <c r="D31" s="73">
        <v>18.453600000000002</v>
      </c>
      <c r="E31" s="68"/>
      <c r="F31" s="68"/>
      <c r="G31" s="68"/>
      <c r="H31" s="68"/>
    </row>
    <row r="32" spans="1:8" s="27" customFormat="1" ht="20.100000000000001" customHeight="1">
      <c r="A32" s="74" t="s">
        <v>230</v>
      </c>
      <c r="B32" s="73">
        <v>6.5435999999999996</v>
      </c>
      <c r="C32" s="73">
        <v>6.5435999999999996</v>
      </c>
      <c r="D32" s="73">
        <v>6.5435999999999996</v>
      </c>
      <c r="E32" s="68"/>
      <c r="F32" s="68"/>
      <c r="G32" s="68"/>
      <c r="H32" s="68"/>
    </row>
    <row r="33" spans="1:8" s="27" customFormat="1" ht="20.100000000000001" customHeight="1">
      <c r="A33" s="74" t="s">
        <v>231</v>
      </c>
      <c r="B33" s="73">
        <v>8.0459999999999994</v>
      </c>
      <c r="C33" s="73">
        <v>8.0459999999999994</v>
      </c>
      <c r="D33" s="73">
        <v>8.0459999999999994</v>
      </c>
      <c r="E33" s="68"/>
      <c r="F33" s="68"/>
      <c r="G33" s="68"/>
      <c r="H33" s="68"/>
    </row>
    <row r="34" spans="1:8" s="27" customFormat="1" ht="20.100000000000001" customHeight="1">
      <c r="A34" s="74" t="s">
        <v>233</v>
      </c>
      <c r="B34" s="73">
        <v>3.1139999999999999</v>
      </c>
      <c r="C34" s="73">
        <v>3.1139999999999999</v>
      </c>
      <c r="D34" s="73">
        <v>3.1139999999999999</v>
      </c>
      <c r="E34" s="68"/>
      <c r="F34" s="68"/>
      <c r="G34" s="68"/>
      <c r="H34" s="68"/>
    </row>
    <row r="35" spans="1:8" s="27" customFormat="1" ht="20.100000000000001" customHeight="1">
      <c r="A35" s="74" t="s">
        <v>232</v>
      </c>
      <c r="B35" s="73">
        <v>0.75</v>
      </c>
      <c r="C35" s="73">
        <v>0.75</v>
      </c>
      <c r="D35" s="73">
        <v>0.75</v>
      </c>
      <c r="E35" s="68"/>
      <c r="F35" s="68"/>
      <c r="G35" s="68"/>
      <c r="H35" s="68"/>
    </row>
    <row r="36" spans="1:8" s="27" customFormat="1" ht="20.100000000000001" customHeight="1">
      <c r="A36" s="74" t="s">
        <v>265</v>
      </c>
      <c r="B36" s="73">
        <v>17.512799999999999</v>
      </c>
      <c r="C36" s="73">
        <v>17.512799999999999</v>
      </c>
      <c r="D36" s="73">
        <v>17.512799999999999</v>
      </c>
      <c r="E36" s="68"/>
      <c r="F36" s="68"/>
      <c r="G36" s="68"/>
      <c r="H36" s="68"/>
    </row>
    <row r="37" spans="1:8" s="27" customFormat="1" ht="20.100000000000001" customHeight="1">
      <c r="A37" s="74" t="s">
        <v>230</v>
      </c>
      <c r="B37" s="73">
        <v>5.8667999999999996</v>
      </c>
      <c r="C37" s="73">
        <v>5.8667999999999996</v>
      </c>
      <c r="D37" s="73">
        <v>5.8667999999999996</v>
      </c>
      <c r="E37" s="68"/>
      <c r="F37" s="68"/>
      <c r="G37" s="68"/>
      <c r="H37" s="68"/>
    </row>
    <row r="38" spans="1:8" s="27" customFormat="1" ht="20.100000000000001" customHeight="1">
      <c r="A38" s="74" t="s">
        <v>231</v>
      </c>
      <c r="B38" s="73">
        <v>7.782</v>
      </c>
      <c r="C38" s="73">
        <v>7.782</v>
      </c>
      <c r="D38" s="73">
        <v>7.782</v>
      </c>
      <c r="E38" s="68"/>
      <c r="F38" s="68"/>
      <c r="G38" s="68"/>
      <c r="H38" s="68"/>
    </row>
    <row r="39" spans="1:8" s="27" customFormat="1" ht="20.100000000000001" customHeight="1">
      <c r="A39" s="74" t="s">
        <v>233</v>
      </c>
      <c r="B39" s="73">
        <v>3.1139999999999999</v>
      </c>
      <c r="C39" s="73">
        <v>3.1139999999999999</v>
      </c>
      <c r="D39" s="73">
        <v>3.1139999999999999</v>
      </c>
      <c r="E39" s="68"/>
      <c r="F39" s="68"/>
      <c r="G39" s="68"/>
      <c r="H39" s="68"/>
    </row>
    <row r="40" spans="1:8" s="27" customFormat="1" ht="20.100000000000001" customHeight="1">
      <c r="A40" s="74" t="s">
        <v>232</v>
      </c>
      <c r="B40" s="73">
        <v>0.75</v>
      </c>
      <c r="C40" s="73">
        <v>0.75</v>
      </c>
      <c r="D40" s="73">
        <v>0.75</v>
      </c>
      <c r="E40" s="68"/>
      <c r="F40" s="68"/>
      <c r="G40" s="68"/>
      <c r="H40" s="68"/>
    </row>
    <row r="41" spans="1:8" s="27" customFormat="1" ht="20.100000000000001" customHeight="1">
      <c r="A41" s="74" t="s">
        <v>245</v>
      </c>
      <c r="B41" s="73">
        <v>16.910784</v>
      </c>
      <c r="C41" s="73">
        <v>16.910784</v>
      </c>
      <c r="D41" s="73">
        <v>16.910784</v>
      </c>
      <c r="E41" s="68"/>
      <c r="F41" s="68"/>
      <c r="G41" s="68"/>
      <c r="H41" s="68"/>
    </row>
    <row r="42" spans="1:8" s="27" customFormat="1" ht="20.100000000000001" customHeight="1">
      <c r="A42" s="74" t="s">
        <v>230</v>
      </c>
      <c r="B42" s="73">
        <v>11.016</v>
      </c>
      <c r="C42" s="73">
        <v>11.016</v>
      </c>
      <c r="D42" s="73">
        <v>11.016</v>
      </c>
      <c r="E42" s="68"/>
      <c r="F42" s="68"/>
      <c r="G42" s="68"/>
      <c r="H42" s="68"/>
    </row>
    <row r="43" spans="1:8" s="27" customFormat="1" ht="20.100000000000001" customHeight="1">
      <c r="A43" s="74" t="s">
        <v>234</v>
      </c>
      <c r="B43" s="73">
        <v>5.8947839999999996</v>
      </c>
      <c r="C43" s="73">
        <v>5.8947839999999996</v>
      </c>
      <c r="D43" s="73">
        <v>5.8947839999999996</v>
      </c>
      <c r="E43" s="68"/>
      <c r="F43" s="68"/>
      <c r="G43" s="68"/>
      <c r="H43" s="68"/>
    </row>
    <row r="44" spans="1:8" s="27" customFormat="1" ht="20.100000000000001" customHeight="1">
      <c r="A44" s="74" t="s">
        <v>266</v>
      </c>
      <c r="B44" s="73">
        <v>1.728</v>
      </c>
      <c r="C44" s="73">
        <v>1.728</v>
      </c>
      <c r="D44" s="73">
        <v>1.728</v>
      </c>
      <c r="E44" s="68"/>
      <c r="F44" s="68"/>
      <c r="G44" s="68"/>
      <c r="H44" s="68"/>
    </row>
    <row r="45" spans="1:8" s="27" customFormat="1" ht="20.100000000000001" customHeight="1">
      <c r="A45" s="74" t="s">
        <v>231</v>
      </c>
      <c r="B45" s="73">
        <v>1.728</v>
      </c>
      <c r="C45" s="73">
        <v>1.728</v>
      </c>
      <c r="D45" s="73">
        <v>1.728</v>
      </c>
      <c r="E45" s="68"/>
      <c r="F45" s="68"/>
      <c r="G45" s="68"/>
      <c r="H45" s="68"/>
    </row>
    <row r="46" spans="1:8" s="27" customFormat="1" ht="20.100000000000001" customHeight="1">
      <c r="A46" s="74" t="s">
        <v>267</v>
      </c>
      <c r="B46" s="73">
        <v>39.390799999999999</v>
      </c>
      <c r="C46" s="73">
        <v>39.390799999999999</v>
      </c>
      <c r="D46" s="73">
        <v>39.390799999999999</v>
      </c>
      <c r="E46" s="68"/>
      <c r="F46" s="68"/>
      <c r="G46" s="68"/>
      <c r="H46" s="68"/>
    </row>
    <row r="47" spans="1:8" s="27" customFormat="1" ht="20.100000000000001" customHeight="1">
      <c r="A47" s="74" t="s">
        <v>230</v>
      </c>
      <c r="B47" s="73">
        <v>13.216799999999999</v>
      </c>
      <c r="C47" s="73">
        <v>13.216799999999999</v>
      </c>
      <c r="D47" s="73">
        <v>13.216799999999999</v>
      </c>
      <c r="E47" s="68"/>
      <c r="F47" s="68"/>
      <c r="G47" s="68"/>
      <c r="H47" s="68"/>
    </row>
    <row r="48" spans="1:8" s="27" customFormat="1" ht="20.100000000000001" customHeight="1">
      <c r="A48" s="74" t="s">
        <v>231</v>
      </c>
      <c r="B48" s="73">
        <v>23.574000000000002</v>
      </c>
      <c r="C48" s="73">
        <v>23.574000000000002</v>
      </c>
      <c r="D48" s="73">
        <v>23.574000000000002</v>
      </c>
      <c r="E48" s="68"/>
      <c r="F48" s="68"/>
      <c r="G48" s="68"/>
      <c r="H48" s="68"/>
    </row>
    <row r="49" spans="1:8" s="27" customFormat="1" ht="20.100000000000001" customHeight="1">
      <c r="A49" s="74" t="s">
        <v>232</v>
      </c>
      <c r="B49" s="73">
        <v>2.6</v>
      </c>
      <c r="C49" s="73">
        <v>2.6</v>
      </c>
      <c r="D49" s="73">
        <v>2.6</v>
      </c>
      <c r="E49" s="68"/>
      <c r="F49" s="68"/>
      <c r="G49" s="68"/>
      <c r="H49" s="68"/>
    </row>
    <row r="50" spans="1:8" s="27" customFormat="1" ht="20.100000000000001" customHeight="1">
      <c r="A50" s="74" t="s">
        <v>268</v>
      </c>
      <c r="B50" s="73">
        <v>14.27</v>
      </c>
      <c r="C50" s="73">
        <v>14.27</v>
      </c>
      <c r="D50" s="73">
        <v>14.27</v>
      </c>
      <c r="E50" s="68"/>
      <c r="F50" s="68"/>
      <c r="G50" s="68"/>
      <c r="H50" s="68"/>
    </row>
    <row r="51" spans="1:8" s="27" customFormat="1" ht="20.100000000000001" customHeight="1">
      <c r="A51" s="74" t="s">
        <v>230</v>
      </c>
      <c r="B51" s="73">
        <v>4.83</v>
      </c>
      <c r="C51" s="73">
        <v>4.83</v>
      </c>
      <c r="D51" s="73">
        <v>4.83</v>
      </c>
      <c r="E51" s="68"/>
      <c r="F51" s="68"/>
      <c r="G51" s="68"/>
      <c r="H51" s="68"/>
    </row>
    <row r="52" spans="1:8" s="27" customFormat="1" ht="20.100000000000001" customHeight="1">
      <c r="A52" s="74" t="s">
        <v>231</v>
      </c>
      <c r="B52" s="73">
        <v>8.94</v>
      </c>
      <c r="C52" s="73">
        <v>8.94</v>
      </c>
      <c r="D52" s="73">
        <v>8.94</v>
      </c>
      <c r="E52" s="68"/>
      <c r="F52" s="68"/>
      <c r="G52" s="68"/>
      <c r="H52" s="68"/>
    </row>
    <row r="53" spans="1:8" s="27" customFormat="1" ht="20.100000000000001" customHeight="1">
      <c r="A53" s="74" t="s">
        <v>232</v>
      </c>
      <c r="B53" s="73">
        <v>0.5</v>
      </c>
      <c r="C53" s="73">
        <v>0.5</v>
      </c>
      <c r="D53" s="73">
        <v>0.5</v>
      </c>
      <c r="E53" s="68"/>
      <c r="F53" s="68"/>
      <c r="G53" s="68"/>
      <c r="H53" s="68"/>
    </row>
    <row r="54" spans="1:8" s="27" customFormat="1" ht="20.100000000000001" customHeight="1">
      <c r="A54" s="74" t="s">
        <v>269</v>
      </c>
      <c r="B54" s="73">
        <v>20.0916</v>
      </c>
      <c r="C54" s="73">
        <v>20.0916</v>
      </c>
      <c r="D54" s="73">
        <v>20.0916</v>
      </c>
      <c r="E54" s="68"/>
      <c r="F54" s="68"/>
      <c r="G54" s="68"/>
      <c r="H54" s="68"/>
    </row>
    <row r="55" spans="1:8" s="27" customFormat="1" ht="20.100000000000001" customHeight="1">
      <c r="A55" s="74" t="s">
        <v>230</v>
      </c>
      <c r="B55" s="73">
        <v>7.8936000000000002</v>
      </c>
      <c r="C55" s="73">
        <v>7.8936000000000002</v>
      </c>
      <c r="D55" s="73">
        <v>7.8936000000000002</v>
      </c>
      <c r="E55" s="68"/>
      <c r="F55" s="68"/>
      <c r="G55" s="68"/>
      <c r="H55" s="68"/>
    </row>
    <row r="56" spans="1:8" s="27" customFormat="1" ht="20.100000000000001" customHeight="1">
      <c r="A56" s="74" t="s">
        <v>231</v>
      </c>
      <c r="B56" s="73">
        <v>8.2739999999999991</v>
      </c>
      <c r="C56" s="73">
        <v>8.2739999999999991</v>
      </c>
      <c r="D56" s="73">
        <v>8.2739999999999991</v>
      </c>
      <c r="E56" s="68"/>
      <c r="F56" s="68"/>
      <c r="G56" s="68"/>
      <c r="H56" s="68"/>
    </row>
    <row r="57" spans="1:8" s="27" customFormat="1" ht="20.100000000000001" customHeight="1">
      <c r="A57" s="74" t="s">
        <v>233</v>
      </c>
      <c r="B57" s="73">
        <v>3.1739999999999999</v>
      </c>
      <c r="C57" s="73">
        <v>3.1739999999999999</v>
      </c>
      <c r="D57" s="73">
        <v>3.1739999999999999</v>
      </c>
      <c r="E57" s="68"/>
      <c r="F57" s="68"/>
      <c r="G57" s="68"/>
      <c r="H57" s="68"/>
    </row>
    <row r="58" spans="1:8" s="27" customFormat="1" ht="20.100000000000001" customHeight="1">
      <c r="A58" s="74" t="s">
        <v>232</v>
      </c>
      <c r="B58" s="73">
        <v>0.75</v>
      </c>
      <c r="C58" s="73">
        <v>0.75</v>
      </c>
      <c r="D58" s="73">
        <v>0.75</v>
      </c>
      <c r="E58" s="68"/>
      <c r="F58" s="68"/>
      <c r="G58" s="68"/>
      <c r="H58" s="68"/>
    </row>
    <row r="59" spans="1:8" s="27" customFormat="1" ht="20.100000000000001" customHeight="1">
      <c r="A59" s="74" t="s">
        <v>270</v>
      </c>
      <c r="B59" s="73">
        <v>2.4</v>
      </c>
      <c r="C59" s="73">
        <v>2.4</v>
      </c>
      <c r="D59" s="73">
        <v>2.4</v>
      </c>
      <c r="E59" s="68"/>
      <c r="F59" s="68"/>
      <c r="G59" s="68"/>
      <c r="H59" s="68"/>
    </row>
    <row r="60" spans="1:8" s="27" customFormat="1" ht="20.100000000000001" customHeight="1">
      <c r="A60" s="74" t="s">
        <v>231</v>
      </c>
      <c r="B60" s="73">
        <v>2.4</v>
      </c>
      <c r="C60" s="73">
        <v>2.4</v>
      </c>
      <c r="D60" s="73">
        <v>2.4</v>
      </c>
      <c r="E60" s="68"/>
      <c r="F60" s="68"/>
      <c r="G60" s="68"/>
      <c r="H60" s="68"/>
    </row>
    <row r="61" spans="1:8" s="27" customFormat="1" ht="20.100000000000001" customHeight="1">
      <c r="A61" s="74" t="s">
        <v>271</v>
      </c>
      <c r="B61" s="73">
        <f t="shared" ref="B61:C61" si="0">86.9976+2.2109</f>
        <v>89.208500000000001</v>
      </c>
      <c r="C61" s="73">
        <f t="shared" si="0"/>
        <v>89.208500000000001</v>
      </c>
      <c r="D61" s="73">
        <f>86.9976+2.2109</f>
        <v>89.208500000000001</v>
      </c>
      <c r="E61" s="68"/>
      <c r="F61" s="68"/>
      <c r="G61" s="68"/>
      <c r="H61" s="68"/>
    </row>
    <row r="62" spans="1:8" s="27" customFormat="1" ht="20.100000000000001" customHeight="1">
      <c r="A62" s="74" t="s">
        <v>230</v>
      </c>
      <c r="B62" s="73">
        <v>69.66</v>
      </c>
      <c r="C62" s="73">
        <v>69.66</v>
      </c>
      <c r="D62" s="73">
        <v>69.66</v>
      </c>
      <c r="E62" s="68"/>
      <c r="F62" s="68"/>
      <c r="G62" s="68"/>
      <c r="H62" s="68"/>
    </row>
    <row r="63" spans="1:8" s="27" customFormat="1" ht="20.100000000000001" customHeight="1">
      <c r="A63" s="74" t="s">
        <v>234</v>
      </c>
      <c r="B63" s="73">
        <f>17.3376+2.2109</f>
        <v>19.548499999999997</v>
      </c>
      <c r="C63" s="73">
        <f>17.3376+2.2109</f>
        <v>19.548499999999997</v>
      </c>
      <c r="D63" s="73">
        <f>17.3376+2.2109</f>
        <v>19.548499999999997</v>
      </c>
      <c r="E63" s="68"/>
      <c r="F63" s="68"/>
      <c r="G63" s="68"/>
      <c r="H63" s="68"/>
    </row>
    <row r="64" spans="1:8" s="27" customFormat="1" ht="20.100000000000001" customHeight="1">
      <c r="A64" s="74" t="s">
        <v>272</v>
      </c>
      <c r="B64" s="73">
        <v>29.078800000000001</v>
      </c>
      <c r="C64" s="73">
        <v>29.078800000000001</v>
      </c>
      <c r="D64" s="73">
        <v>29.078800000000001</v>
      </c>
      <c r="E64" s="68"/>
      <c r="F64" s="68"/>
      <c r="G64" s="68"/>
      <c r="H64" s="68"/>
    </row>
    <row r="65" spans="1:8" s="27" customFormat="1" ht="20.100000000000001" customHeight="1">
      <c r="A65" s="74" t="s">
        <v>230</v>
      </c>
      <c r="B65" s="73">
        <v>12.246</v>
      </c>
      <c r="C65" s="73">
        <v>12.246</v>
      </c>
      <c r="D65" s="73">
        <v>12.246</v>
      </c>
      <c r="E65" s="68"/>
      <c r="F65" s="68"/>
      <c r="G65" s="68"/>
      <c r="H65" s="68"/>
    </row>
    <row r="66" spans="1:8" s="27" customFormat="1" ht="20.100000000000001" customHeight="1">
      <c r="A66" s="74" t="s">
        <v>231</v>
      </c>
      <c r="B66" s="73">
        <v>11.316000000000001</v>
      </c>
      <c r="C66" s="73">
        <v>11.316000000000001</v>
      </c>
      <c r="D66" s="73">
        <v>11.316000000000001</v>
      </c>
      <c r="E66" s="68"/>
      <c r="F66" s="68"/>
      <c r="G66" s="68"/>
      <c r="H66" s="68"/>
    </row>
    <row r="67" spans="1:8" s="27" customFormat="1" ht="20.100000000000001" customHeight="1">
      <c r="A67" s="74" t="s">
        <v>233</v>
      </c>
      <c r="B67" s="73">
        <v>4.3920000000000003</v>
      </c>
      <c r="C67" s="73">
        <v>4.3920000000000003</v>
      </c>
      <c r="D67" s="73">
        <v>4.3920000000000003</v>
      </c>
      <c r="E67" s="68"/>
      <c r="F67" s="68"/>
      <c r="G67" s="68"/>
      <c r="H67" s="68"/>
    </row>
    <row r="68" spans="1:8" s="27" customFormat="1" ht="20.100000000000001" customHeight="1">
      <c r="A68" s="74" t="s">
        <v>232</v>
      </c>
      <c r="B68" s="73">
        <v>1.1248</v>
      </c>
      <c r="C68" s="73">
        <v>1.1248</v>
      </c>
      <c r="D68" s="73">
        <v>1.1248</v>
      </c>
      <c r="E68" s="68"/>
      <c r="F68" s="68"/>
      <c r="G68" s="68"/>
      <c r="H68" s="68"/>
    </row>
    <row r="69" spans="1:8" s="27" customFormat="1" ht="20.100000000000001" customHeight="1">
      <c r="A69" s="74" t="s">
        <v>273</v>
      </c>
      <c r="B69" s="73">
        <v>29.125599999999999</v>
      </c>
      <c r="C69" s="73">
        <v>29.125599999999999</v>
      </c>
      <c r="D69" s="73">
        <v>29.125599999999999</v>
      </c>
      <c r="E69" s="68"/>
      <c r="F69" s="68"/>
      <c r="G69" s="68"/>
      <c r="H69" s="68"/>
    </row>
    <row r="70" spans="1:8" s="27" customFormat="1" ht="20.100000000000001" customHeight="1">
      <c r="A70" s="74" t="s">
        <v>230</v>
      </c>
      <c r="B70" s="73">
        <v>10.9056</v>
      </c>
      <c r="C70" s="73">
        <v>10.9056</v>
      </c>
      <c r="D70" s="73">
        <v>10.9056</v>
      </c>
      <c r="E70" s="68"/>
      <c r="F70" s="68"/>
      <c r="G70" s="68"/>
      <c r="H70" s="68"/>
    </row>
    <row r="71" spans="1:8" s="27" customFormat="1" ht="20.100000000000001" customHeight="1">
      <c r="A71" s="74" t="s">
        <v>231</v>
      </c>
      <c r="B71" s="73">
        <v>17.22</v>
      </c>
      <c r="C71" s="73">
        <v>17.22</v>
      </c>
      <c r="D71" s="73">
        <v>17.22</v>
      </c>
      <c r="E71" s="68"/>
      <c r="F71" s="68"/>
      <c r="G71" s="68"/>
      <c r="H71" s="68"/>
    </row>
    <row r="72" spans="1:8" s="27" customFormat="1" ht="20.100000000000001" customHeight="1">
      <c r="A72" s="74" t="s">
        <v>232</v>
      </c>
      <c r="B72" s="73">
        <v>1</v>
      </c>
      <c r="C72" s="73">
        <v>1</v>
      </c>
      <c r="D72" s="73">
        <v>1</v>
      </c>
      <c r="E72" s="68"/>
      <c r="F72" s="68"/>
      <c r="G72" s="68"/>
      <c r="H72" s="68"/>
    </row>
    <row r="73" spans="1:8" s="27" customFormat="1" ht="20.100000000000001" customHeight="1">
      <c r="A73" s="74" t="s">
        <v>246</v>
      </c>
      <c r="B73" s="73">
        <v>7.56</v>
      </c>
      <c r="C73" s="73">
        <v>7.56</v>
      </c>
      <c r="D73" s="73">
        <v>7.56</v>
      </c>
      <c r="E73" s="68"/>
      <c r="F73" s="68"/>
      <c r="G73" s="68"/>
      <c r="H73" s="68"/>
    </row>
    <row r="74" spans="1:8" s="27" customFormat="1" ht="20.100000000000001" customHeight="1">
      <c r="A74" s="74" t="s">
        <v>230</v>
      </c>
      <c r="B74" s="73">
        <v>7.56</v>
      </c>
      <c r="C74" s="73">
        <v>7.56</v>
      </c>
      <c r="D74" s="73">
        <v>7.56</v>
      </c>
      <c r="E74" s="68"/>
      <c r="F74" s="68"/>
      <c r="G74" s="68"/>
      <c r="H74" s="68"/>
    </row>
    <row r="75" spans="1:8" s="27" customFormat="1" ht="20.100000000000001" customHeight="1">
      <c r="A75" s="74" t="s">
        <v>247</v>
      </c>
      <c r="B75" s="73">
        <v>133.73009999999999</v>
      </c>
      <c r="C75" s="73">
        <v>133.73009999999999</v>
      </c>
      <c r="D75" s="73">
        <v>133.73009999999999</v>
      </c>
      <c r="E75" s="68"/>
      <c r="F75" s="68"/>
      <c r="G75" s="68"/>
      <c r="H75" s="68"/>
    </row>
    <row r="76" spans="1:8" s="27" customFormat="1" ht="20.100000000000001" customHeight="1">
      <c r="A76" s="74" t="s">
        <v>235</v>
      </c>
      <c r="B76" s="73">
        <v>23.4802</v>
      </c>
      <c r="C76" s="73">
        <v>23.4802</v>
      </c>
      <c r="D76" s="73">
        <v>23.4802</v>
      </c>
      <c r="E76" s="68"/>
      <c r="F76" s="68"/>
      <c r="G76" s="68"/>
      <c r="H76" s="68"/>
    </row>
    <row r="77" spans="1:8" s="27" customFormat="1" ht="20.100000000000001" customHeight="1">
      <c r="A77" s="74" t="s">
        <v>236</v>
      </c>
      <c r="B77" s="73">
        <v>110.2499</v>
      </c>
      <c r="C77" s="73">
        <v>110.2499</v>
      </c>
      <c r="D77" s="73">
        <v>110.2499</v>
      </c>
      <c r="E77" s="68"/>
      <c r="F77" s="68"/>
      <c r="G77" s="68"/>
      <c r="H77" s="68"/>
    </row>
    <row r="78" spans="1:8" s="27" customFormat="1" ht="20.100000000000001" customHeight="1">
      <c r="A78" s="74" t="s">
        <v>237</v>
      </c>
      <c r="B78" s="73">
        <v>0</v>
      </c>
      <c r="C78" s="73">
        <v>0</v>
      </c>
      <c r="D78" s="73">
        <v>0</v>
      </c>
      <c r="E78" s="68"/>
      <c r="F78" s="68"/>
      <c r="G78" s="68"/>
      <c r="H78" s="68"/>
    </row>
    <row r="79" spans="1:8" s="27" customFormat="1" ht="20.100000000000001" customHeight="1">
      <c r="A79" s="74" t="s">
        <v>274</v>
      </c>
      <c r="B79" s="73">
        <v>40.878500000000003</v>
      </c>
      <c r="C79" s="73">
        <v>40.878500000000003</v>
      </c>
      <c r="D79" s="73">
        <v>40.878500000000003</v>
      </c>
      <c r="E79" s="68"/>
      <c r="F79" s="68"/>
      <c r="G79" s="68"/>
      <c r="H79" s="68"/>
    </row>
    <row r="80" spans="1:8" s="27" customFormat="1" ht="20.100000000000001" customHeight="1">
      <c r="A80" s="74" t="s">
        <v>236</v>
      </c>
      <c r="B80" s="73">
        <v>40.878500000000003</v>
      </c>
      <c r="C80" s="73">
        <v>40.878500000000003</v>
      </c>
      <c r="D80" s="73">
        <v>40.878500000000003</v>
      </c>
      <c r="E80" s="68"/>
      <c r="F80" s="68"/>
      <c r="G80" s="68"/>
      <c r="H80" s="68"/>
    </row>
    <row r="81" spans="1:8" s="27" customFormat="1" ht="20.100000000000001" customHeight="1">
      <c r="A81" s="74" t="s">
        <v>275</v>
      </c>
      <c r="B81" s="73">
        <v>0.6</v>
      </c>
      <c r="C81" s="73">
        <v>0.6</v>
      </c>
      <c r="D81" s="73">
        <v>0.6</v>
      </c>
      <c r="E81" s="68"/>
      <c r="F81" s="68"/>
      <c r="G81" s="68"/>
      <c r="H81" s="68"/>
    </row>
    <row r="82" spans="1:8" s="27" customFormat="1" ht="20.100000000000001" customHeight="1">
      <c r="A82" s="74" t="s">
        <v>238</v>
      </c>
      <c r="B82" s="73">
        <v>0.6</v>
      </c>
      <c r="C82" s="73">
        <v>0.6</v>
      </c>
      <c r="D82" s="73">
        <v>0.6</v>
      </c>
      <c r="E82" s="68"/>
      <c r="F82" s="68"/>
      <c r="G82" s="68"/>
      <c r="H82" s="68"/>
    </row>
    <row r="83" spans="1:8" s="27" customFormat="1" ht="20.100000000000001" customHeight="1">
      <c r="A83" s="74" t="s">
        <v>276</v>
      </c>
      <c r="B83" s="73">
        <v>2.9268000000000001</v>
      </c>
      <c r="C83" s="73">
        <v>2.9268000000000001</v>
      </c>
      <c r="D83" s="73">
        <v>2.9268000000000001</v>
      </c>
      <c r="E83" s="68"/>
      <c r="F83" s="68"/>
      <c r="G83" s="68"/>
      <c r="H83" s="68"/>
    </row>
    <row r="84" spans="1:8" s="27" customFormat="1" ht="20.100000000000001" customHeight="1">
      <c r="A84" s="74" t="s">
        <v>238</v>
      </c>
      <c r="B84" s="73">
        <v>2.9268000000000001</v>
      </c>
      <c r="C84" s="73">
        <v>2.9268000000000001</v>
      </c>
      <c r="D84" s="73">
        <v>2.9268000000000001</v>
      </c>
      <c r="E84" s="68"/>
      <c r="F84" s="68"/>
      <c r="G84" s="68"/>
      <c r="H84" s="68"/>
    </row>
    <row r="85" spans="1:8" s="27" customFormat="1" ht="20.100000000000001" customHeight="1">
      <c r="A85" s="74" t="s">
        <v>277</v>
      </c>
      <c r="B85" s="73">
        <v>4.0933999999999999</v>
      </c>
      <c r="C85" s="73">
        <v>4.0933999999999999</v>
      </c>
      <c r="D85" s="73">
        <v>4.0933999999999999</v>
      </c>
      <c r="E85" s="68"/>
      <c r="F85" s="68"/>
      <c r="G85" s="68"/>
      <c r="H85" s="68"/>
    </row>
    <row r="86" spans="1:8" s="27" customFormat="1" ht="20.100000000000001" customHeight="1">
      <c r="A86" s="74" t="s">
        <v>239</v>
      </c>
      <c r="B86" s="73">
        <v>4.0933999999999999</v>
      </c>
      <c r="C86" s="73">
        <v>4.0933999999999999</v>
      </c>
      <c r="D86" s="73">
        <v>4.0933999999999999</v>
      </c>
      <c r="E86" s="68"/>
      <c r="F86" s="68"/>
      <c r="G86" s="68"/>
      <c r="H86" s="68"/>
    </row>
    <row r="87" spans="1:8" s="27" customFormat="1" ht="20.100000000000001" customHeight="1">
      <c r="A87" s="74" t="s">
        <v>278</v>
      </c>
      <c r="B87" s="73">
        <v>1.9581</v>
      </c>
      <c r="C87" s="73">
        <v>1.9581</v>
      </c>
      <c r="D87" s="73">
        <v>1.9581</v>
      </c>
      <c r="E87" s="68"/>
      <c r="F87" s="68"/>
      <c r="G87" s="68"/>
      <c r="H87" s="68"/>
    </row>
    <row r="88" spans="1:8" s="27" customFormat="1" ht="20.100000000000001" customHeight="1">
      <c r="A88" s="74" t="s">
        <v>239</v>
      </c>
      <c r="B88" s="73">
        <v>1.9581</v>
      </c>
      <c r="C88" s="73">
        <v>1.9581</v>
      </c>
      <c r="D88" s="73">
        <v>1.9581</v>
      </c>
      <c r="E88" s="68"/>
      <c r="F88" s="68"/>
      <c r="G88" s="68"/>
      <c r="H88" s="68"/>
    </row>
    <row r="89" spans="1:8" s="27" customFormat="1" ht="20.100000000000001" customHeight="1">
      <c r="A89" s="74" t="s">
        <v>248</v>
      </c>
      <c r="B89" s="73">
        <v>30.24</v>
      </c>
      <c r="C89" s="73">
        <v>30.24</v>
      </c>
      <c r="D89" s="73">
        <v>30.24</v>
      </c>
      <c r="E89" s="68"/>
      <c r="F89" s="68"/>
      <c r="G89" s="68"/>
      <c r="H89" s="68"/>
    </row>
    <row r="90" spans="1:8" s="27" customFormat="1" ht="20.100000000000001" customHeight="1">
      <c r="A90" s="74" t="s">
        <v>240</v>
      </c>
      <c r="B90" s="73">
        <v>30.24</v>
      </c>
      <c r="C90" s="73">
        <v>30.24</v>
      </c>
      <c r="D90" s="73">
        <v>30.24</v>
      </c>
      <c r="E90" s="68"/>
      <c r="F90" s="68"/>
      <c r="G90" s="68"/>
      <c r="H90" s="68"/>
    </row>
    <row r="91" spans="1:8" s="27" customFormat="1" ht="20.100000000000001" customHeight="1">
      <c r="A91" s="74" t="s">
        <v>279</v>
      </c>
      <c r="B91" s="73">
        <v>3</v>
      </c>
      <c r="C91" s="73">
        <v>3</v>
      </c>
      <c r="D91" s="73">
        <v>3</v>
      </c>
      <c r="E91" s="68"/>
      <c r="F91" s="68"/>
      <c r="G91" s="68"/>
      <c r="H91" s="68"/>
    </row>
    <row r="92" spans="1:8" s="27" customFormat="1" ht="20.100000000000001" customHeight="1">
      <c r="A92" s="74" t="s">
        <v>241</v>
      </c>
      <c r="B92" s="73">
        <v>3</v>
      </c>
      <c r="C92" s="73">
        <v>3</v>
      </c>
      <c r="D92" s="73">
        <v>3</v>
      </c>
      <c r="E92" s="68"/>
      <c r="F92" s="68"/>
      <c r="G92" s="68"/>
      <c r="H92" s="68"/>
    </row>
    <row r="93" spans="1:8" s="27" customFormat="1" ht="20.100000000000001" customHeight="1">
      <c r="A93" s="74" t="s">
        <v>280</v>
      </c>
      <c r="B93" s="73">
        <v>50</v>
      </c>
      <c r="C93" s="73">
        <v>50</v>
      </c>
      <c r="D93" s="73">
        <v>50</v>
      </c>
      <c r="E93" s="68"/>
      <c r="F93" s="68"/>
      <c r="G93" s="68"/>
      <c r="H93" s="68"/>
    </row>
    <row r="94" spans="1:8" s="27" customFormat="1" ht="20.100000000000001" customHeight="1">
      <c r="A94" s="74" t="s">
        <v>242</v>
      </c>
      <c r="B94" s="73">
        <v>1</v>
      </c>
      <c r="C94" s="73">
        <v>1</v>
      </c>
      <c r="D94" s="73">
        <v>1</v>
      </c>
      <c r="E94" s="68"/>
      <c r="F94" s="68"/>
      <c r="G94" s="68"/>
      <c r="H94" s="68"/>
    </row>
    <row r="95" spans="1:8" s="27" customFormat="1" ht="20.100000000000001" customHeight="1">
      <c r="A95" s="74" t="s">
        <v>281</v>
      </c>
      <c r="B95" s="73">
        <v>9.24</v>
      </c>
      <c r="C95" s="73">
        <v>9.24</v>
      </c>
      <c r="D95" s="73">
        <v>9.24</v>
      </c>
      <c r="E95" s="68"/>
      <c r="F95" s="68"/>
      <c r="G95" s="68"/>
      <c r="H95" s="68"/>
    </row>
    <row r="96" spans="1:8" s="27" customFormat="1" ht="20.100000000000001" customHeight="1">
      <c r="A96" s="74" t="s">
        <v>242</v>
      </c>
      <c r="B96" s="73">
        <v>9.24</v>
      </c>
      <c r="C96" s="73">
        <v>9.24</v>
      </c>
      <c r="D96" s="73">
        <v>9.24</v>
      </c>
      <c r="E96" s="68"/>
      <c r="F96" s="68"/>
      <c r="G96" s="68"/>
      <c r="H96" s="68"/>
    </row>
    <row r="97" spans="1:8" s="27" customFormat="1" ht="20.100000000000001" customHeight="1">
      <c r="A97" s="74" t="s">
        <v>282</v>
      </c>
      <c r="B97" s="73">
        <v>1.98</v>
      </c>
      <c r="C97" s="73">
        <v>1.98</v>
      </c>
      <c r="D97" s="73">
        <v>1.98</v>
      </c>
      <c r="E97" s="68"/>
      <c r="F97" s="68"/>
      <c r="G97" s="68"/>
      <c r="H97" s="68"/>
    </row>
    <row r="98" spans="1:8" s="27" customFormat="1" ht="20.100000000000001" customHeight="1">
      <c r="A98" s="74" t="s">
        <v>242</v>
      </c>
      <c r="B98" s="73">
        <v>1.98</v>
      </c>
      <c r="C98" s="73">
        <v>1.98</v>
      </c>
      <c r="D98" s="73">
        <v>1.98</v>
      </c>
      <c r="E98" s="68"/>
      <c r="F98" s="68"/>
      <c r="G98" s="68"/>
      <c r="H98" s="68"/>
    </row>
    <row r="99" spans="1:8" s="27" customFormat="1" ht="20.100000000000001" customHeight="1">
      <c r="A99" s="118" t="s">
        <v>283</v>
      </c>
      <c r="B99" s="73">
        <v>0.33</v>
      </c>
      <c r="C99" s="73">
        <v>0.33</v>
      </c>
      <c r="D99" s="73">
        <v>0.33</v>
      </c>
      <c r="E99" s="68"/>
      <c r="F99" s="68"/>
      <c r="G99" s="68"/>
      <c r="H99" s="68"/>
    </row>
    <row r="100" spans="1:8" s="27" customFormat="1" ht="20.100000000000001" customHeight="1">
      <c r="A100" s="74" t="s">
        <v>242</v>
      </c>
      <c r="B100" s="73">
        <v>0.33</v>
      </c>
      <c r="C100" s="73">
        <v>0.33</v>
      </c>
      <c r="D100" s="73">
        <v>0.33</v>
      </c>
      <c r="E100" s="68"/>
      <c r="F100" s="68"/>
      <c r="G100" s="68"/>
      <c r="H100" s="68"/>
    </row>
    <row r="101" spans="1:8" s="27" customFormat="1" ht="20.100000000000001" customHeight="1">
      <c r="A101" s="74" t="s">
        <v>284</v>
      </c>
      <c r="B101" s="73">
        <v>1.32</v>
      </c>
      <c r="C101" s="73">
        <v>1.32</v>
      </c>
      <c r="D101" s="73">
        <v>1.32</v>
      </c>
      <c r="E101" s="68"/>
      <c r="F101" s="68"/>
      <c r="G101" s="68"/>
      <c r="H101" s="68"/>
    </row>
    <row r="102" spans="1:8" s="27" customFormat="1" ht="20.100000000000001" customHeight="1">
      <c r="A102" s="74" t="s">
        <v>242</v>
      </c>
      <c r="B102" s="73">
        <v>1.32</v>
      </c>
      <c r="C102" s="73">
        <v>1.32</v>
      </c>
      <c r="D102" s="73">
        <v>1.32</v>
      </c>
      <c r="E102" s="68"/>
      <c r="F102" s="68"/>
      <c r="G102" s="68"/>
      <c r="H102" s="68"/>
    </row>
    <row r="103" spans="1:8" s="27" customFormat="1" ht="20.100000000000001" customHeight="1">
      <c r="A103" s="74" t="s">
        <v>285</v>
      </c>
      <c r="B103" s="73">
        <v>1.98</v>
      </c>
      <c r="C103" s="73">
        <v>1.98</v>
      </c>
      <c r="D103" s="73">
        <v>1.98</v>
      </c>
      <c r="E103" s="68"/>
      <c r="F103" s="68"/>
      <c r="G103" s="68"/>
      <c r="H103" s="68"/>
    </row>
    <row r="104" spans="1:8" s="27" customFormat="1" ht="20.100000000000001" customHeight="1">
      <c r="A104" s="74" t="s">
        <v>242</v>
      </c>
      <c r="B104" s="73">
        <v>1.98</v>
      </c>
      <c r="C104" s="73">
        <v>1.98</v>
      </c>
      <c r="D104" s="73">
        <v>1.98</v>
      </c>
      <c r="E104" s="68"/>
      <c r="F104" s="68"/>
      <c r="G104" s="68"/>
      <c r="H104" s="68"/>
    </row>
    <row r="105" spans="1:8" s="27" customFormat="1" ht="20.100000000000001" customHeight="1">
      <c r="A105" s="74" t="s">
        <v>286</v>
      </c>
      <c r="B105" s="73">
        <v>1.65</v>
      </c>
      <c r="C105" s="73">
        <v>1.65</v>
      </c>
      <c r="D105" s="73">
        <v>1.65</v>
      </c>
      <c r="E105" s="68"/>
      <c r="F105" s="68"/>
      <c r="G105" s="68"/>
      <c r="H105" s="68"/>
    </row>
    <row r="106" spans="1:8" s="27" customFormat="1" ht="20.100000000000001" customHeight="1">
      <c r="A106" s="74" t="s">
        <v>242</v>
      </c>
      <c r="B106" s="73">
        <v>1.65</v>
      </c>
      <c r="C106" s="73">
        <v>1.65</v>
      </c>
      <c r="D106" s="73">
        <v>1.65</v>
      </c>
      <c r="E106" s="68"/>
      <c r="F106" s="68"/>
      <c r="G106" s="68"/>
      <c r="H106" s="68"/>
    </row>
    <row r="107" spans="1:8" s="27" customFormat="1" ht="20.100000000000001" customHeight="1">
      <c r="A107" s="74" t="s">
        <v>287</v>
      </c>
      <c r="B107" s="73">
        <v>0.66</v>
      </c>
      <c r="C107" s="73">
        <v>0.66</v>
      </c>
      <c r="D107" s="73">
        <v>0.66</v>
      </c>
      <c r="E107" s="68"/>
      <c r="F107" s="68"/>
      <c r="G107" s="68"/>
      <c r="H107" s="68"/>
    </row>
    <row r="108" spans="1:8" s="27" customFormat="1" ht="20.100000000000001" customHeight="1">
      <c r="A108" s="74" t="s">
        <v>242</v>
      </c>
      <c r="B108" s="73">
        <v>0.66</v>
      </c>
      <c r="C108" s="73">
        <v>0.66</v>
      </c>
      <c r="D108" s="73">
        <v>0.66</v>
      </c>
      <c r="E108" s="68"/>
      <c r="F108" s="68"/>
      <c r="G108" s="68"/>
      <c r="H108" s="68"/>
    </row>
    <row r="109" spans="1:8" s="27" customFormat="1" ht="20.100000000000001" customHeight="1">
      <c r="A109" s="74" t="s">
        <v>288</v>
      </c>
      <c r="B109" s="73">
        <v>0.99</v>
      </c>
      <c r="C109" s="73">
        <v>0.99</v>
      </c>
      <c r="D109" s="73">
        <v>0.99</v>
      </c>
      <c r="E109" s="68"/>
      <c r="F109" s="68"/>
      <c r="G109" s="68"/>
      <c r="H109" s="68"/>
    </row>
    <row r="110" spans="1:8" s="27" customFormat="1" ht="20.100000000000001" customHeight="1">
      <c r="A110" s="74" t="s">
        <v>242</v>
      </c>
      <c r="B110" s="73">
        <v>0.99</v>
      </c>
      <c r="C110" s="73">
        <v>0.99</v>
      </c>
      <c r="D110" s="73">
        <v>0.99</v>
      </c>
      <c r="E110" s="68"/>
      <c r="F110" s="68"/>
      <c r="G110" s="68"/>
      <c r="H110" s="68"/>
    </row>
    <row r="111" spans="1:8" s="27" customFormat="1" ht="20.100000000000001" customHeight="1">
      <c r="A111" s="74" t="s">
        <v>289</v>
      </c>
      <c r="B111" s="73">
        <v>1.32</v>
      </c>
      <c r="C111" s="73">
        <v>1.32</v>
      </c>
      <c r="D111" s="73">
        <v>1.32</v>
      </c>
      <c r="E111" s="68"/>
      <c r="F111" s="68"/>
      <c r="G111" s="68"/>
      <c r="H111" s="68"/>
    </row>
    <row r="112" spans="1:8" s="27" customFormat="1" ht="20.100000000000001" customHeight="1">
      <c r="A112" s="74" t="s">
        <v>242</v>
      </c>
      <c r="B112" s="73">
        <v>1.32</v>
      </c>
      <c r="C112" s="73">
        <v>1.32</v>
      </c>
      <c r="D112" s="73">
        <v>1.32</v>
      </c>
      <c r="E112" s="68"/>
      <c r="F112" s="68"/>
      <c r="G112" s="68"/>
      <c r="H112" s="68"/>
    </row>
    <row r="113" spans="1:8" s="27" customFormat="1" ht="20.100000000000001" customHeight="1">
      <c r="A113" s="74" t="s">
        <v>290</v>
      </c>
      <c r="B113" s="73">
        <v>1.32</v>
      </c>
      <c r="C113" s="73">
        <v>1.32</v>
      </c>
      <c r="D113" s="73">
        <v>1.32</v>
      </c>
      <c r="E113" s="68"/>
      <c r="F113" s="68"/>
      <c r="G113" s="68"/>
      <c r="H113" s="68"/>
    </row>
    <row r="114" spans="1:8" s="27" customFormat="1" ht="20.100000000000001" customHeight="1">
      <c r="A114" s="74" t="s">
        <v>242</v>
      </c>
      <c r="B114" s="73">
        <v>1.32</v>
      </c>
      <c r="C114" s="73">
        <v>1.32</v>
      </c>
      <c r="D114" s="73">
        <v>1.32</v>
      </c>
      <c r="E114" s="68"/>
      <c r="F114" s="68"/>
      <c r="G114" s="68"/>
      <c r="H114" s="68"/>
    </row>
    <row r="115" spans="1:8" s="27" customFormat="1" ht="20.100000000000001" customHeight="1">
      <c r="A115" s="74" t="s">
        <v>249</v>
      </c>
      <c r="B115" s="73">
        <v>0.79800000000000004</v>
      </c>
      <c r="C115" s="73">
        <v>0.79800000000000004</v>
      </c>
      <c r="D115" s="73">
        <v>0.79800000000000004</v>
      </c>
      <c r="E115" s="68"/>
      <c r="F115" s="68"/>
      <c r="G115" s="68"/>
      <c r="H115" s="68"/>
    </row>
    <row r="116" spans="1:8" s="27" customFormat="1" ht="20.100000000000001" customHeight="1">
      <c r="A116" s="74" t="s">
        <v>243</v>
      </c>
      <c r="B116" s="73">
        <v>0.79800000000000004</v>
      </c>
      <c r="C116" s="73">
        <v>0.79800000000000004</v>
      </c>
      <c r="D116" s="73">
        <v>0.79800000000000004</v>
      </c>
      <c r="E116" s="68"/>
      <c r="F116" s="68"/>
      <c r="G116" s="68"/>
      <c r="H116" s="68"/>
    </row>
    <row r="117" spans="1:8" s="27" customFormat="1" ht="20.100000000000001" customHeight="1">
      <c r="A117" s="74" t="s">
        <v>291</v>
      </c>
      <c r="B117" s="73">
        <v>7.4999999999999997E-2</v>
      </c>
      <c r="C117" s="73">
        <v>7.4999999999999997E-2</v>
      </c>
      <c r="D117" s="73">
        <v>7.4999999999999997E-2</v>
      </c>
      <c r="E117" s="68"/>
      <c r="F117" s="68"/>
      <c r="G117" s="68"/>
      <c r="H117" s="68"/>
    </row>
    <row r="118" spans="1:8" s="27" customFormat="1" ht="20.100000000000001" customHeight="1">
      <c r="A118" s="74" t="s">
        <v>244</v>
      </c>
      <c r="B118" s="73">
        <v>7.4999999999999997E-2</v>
      </c>
      <c r="C118" s="73">
        <v>7.4999999999999997E-2</v>
      </c>
      <c r="D118" s="73">
        <v>7.4999999999999997E-2</v>
      </c>
      <c r="E118" s="68"/>
      <c r="F118" s="68"/>
      <c r="G118" s="68"/>
      <c r="H118" s="68"/>
    </row>
    <row r="119" spans="1:8" s="27" customFormat="1" ht="20.100000000000001" customHeight="1">
      <c r="A119" s="74" t="s">
        <v>250</v>
      </c>
      <c r="B119" s="73">
        <v>32.700000000000003</v>
      </c>
      <c r="C119" s="73">
        <v>32.700000000000003</v>
      </c>
      <c r="D119" s="73">
        <f>32.7+D123</f>
        <v>39.444000000000003</v>
      </c>
      <c r="E119" s="68"/>
      <c r="F119" s="68"/>
      <c r="G119" s="68"/>
      <c r="H119" s="68"/>
    </row>
    <row r="120" spans="1:8" s="27" customFormat="1" ht="20.100000000000001" customHeight="1">
      <c r="A120" s="74" t="s">
        <v>251</v>
      </c>
      <c r="B120" s="73">
        <v>28.8</v>
      </c>
      <c r="C120" s="73">
        <v>28.8</v>
      </c>
      <c r="D120" s="73">
        <v>28.8</v>
      </c>
      <c r="E120" s="68"/>
      <c r="F120" s="68"/>
      <c r="G120" s="68"/>
      <c r="H120" s="68"/>
    </row>
    <row r="121" spans="1:8" s="27" customFormat="1" ht="20.100000000000001" customHeight="1">
      <c r="A121" s="74" t="s">
        <v>252</v>
      </c>
      <c r="B121" s="73">
        <v>2.4</v>
      </c>
      <c r="C121" s="73">
        <v>2.4</v>
      </c>
      <c r="D121" s="73">
        <v>2.4</v>
      </c>
      <c r="E121" s="68"/>
      <c r="F121" s="68"/>
      <c r="G121" s="68"/>
      <c r="H121" s="68"/>
    </row>
    <row r="122" spans="1:8" s="27" customFormat="1" ht="20.100000000000001" customHeight="1">
      <c r="A122" s="74" t="s">
        <v>253</v>
      </c>
      <c r="B122" s="73">
        <v>1.5</v>
      </c>
      <c r="C122" s="73">
        <v>1.5</v>
      </c>
      <c r="D122" s="73">
        <v>1.5</v>
      </c>
      <c r="E122" s="68"/>
      <c r="F122" s="68"/>
      <c r="G122" s="68"/>
      <c r="H122" s="68"/>
    </row>
    <row r="123" spans="1:8" s="27" customFormat="1" ht="20.100000000000001" customHeight="1">
      <c r="A123" s="74" t="s">
        <v>254</v>
      </c>
      <c r="B123" s="73"/>
      <c r="C123" s="73"/>
      <c r="D123" s="73">
        <v>6.7439999999999998</v>
      </c>
      <c r="E123" s="68"/>
      <c r="F123" s="68"/>
      <c r="G123" s="68"/>
      <c r="H123" s="68"/>
    </row>
    <row r="124" spans="1:8" s="27" customFormat="1" ht="20.100000000000001" customHeight="1">
      <c r="A124" s="74" t="s">
        <v>255</v>
      </c>
      <c r="B124" s="73"/>
      <c r="C124" s="73"/>
      <c r="D124" s="73">
        <v>12</v>
      </c>
      <c r="E124" s="68"/>
      <c r="F124" s="68"/>
      <c r="G124" s="68"/>
      <c r="H124" s="68"/>
    </row>
    <row r="125" spans="1:8" s="27" customFormat="1" ht="20.100000000000001" customHeight="1">
      <c r="A125" s="74" t="s">
        <v>256</v>
      </c>
      <c r="B125" s="73"/>
      <c r="C125" s="73"/>
      <c r="D125" s="73">
        <v>12</v>
      </c>
      <c r="E125" s="68"/>
      <c r="F125" s="68"/>
      <c r="G125" s="68"/>
      <c r="H125" s="68"/>
    </row>
    <row r="126" spans="1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1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1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>
      <c r="B1063" s="32"/>
      <c r="C1063" s="32"/>
      <c r="D1063" s="32"/>
      <c r="E1063" s="32"/>
      <c r="F1063" s="32"/>
      <c r="G1063" s="32"/>
      <c r="H1063" s="32"/>
    </row>
    <row r="1064" spans="2:8">
      <c r="B1064" s="32"/>
      <c r="C1064" s="32"/>
      <c r="D1064" s="32"/>
      <c r="E1064" s="32"/>
      <c r="F1064" s="32"/>
      <c r="G1064" s="32"/>
      <c r="H1064" s="32"/>
    </row>
    <row r="1065" spans="2:8">
      <c r="B1065" s="32"/>
      <c r="C1065" s="32"/>
      <c r="D1065" s="32"/>
      <c r="E1065" s="32"/>
      <c r="F1065" s="32"/>
      <c r="G1065" s="32"/>
      <c r="H1065" s="32"/>
    </row>
  </sheetData>
  <mergeCells count="6">
    <mergeCell ref="H4:H5"/>
    <mergeCell ref="A2:H2"/>
    <mergeCell ref="A4:A5"/>
    <mergeCell ref="C4:F4"/>
    <mergeCell ref="B4:B5"/>
    <mergeCell ref="G4:G5"/>
  </mergeCells>
  <phoneticPr fontId="14" type="noConversion"/>
  <printOptions horizontalCentered="1"/>
  <pageMargins left="0.64" right="0.52" top="0.6" bottom="0.52" header="0.51181102362204722" footer="0.51181102362204722"/>
  <pageSetup paperSize="9" scale="70" firstPageNumber="4294963191" orientation="portrait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G22" sqref="G2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184</v>
      </c>
    </row>
    <row r="2" spans="1:9" ht="24.95" customHeight="1">
      <c r="A2" s="117" t="s">
        <v>191</v>
      </c>
      <c r="B2" s="81"/>
      <c r="C2" s="81"/>
      <c r="D2" s="81"/>
      <c r="E2" s="81"/>
      <c r="F2" s="81"/>
      <c r="G2" s="81"/>
      <c r="H2" s="81"/>
      <c r="I2" s="81"/>
    </row>
    <row r="3" spans="1:9" ht="20.100000000000001" customHeight="1">
      <c r="A3" s="27" t="s">
        <v>227</v>
      </c>
      <c r="B3" s="28"/>
      <c r="C3" s="28"/>
      <c r="D3" s="28"/>
      <c r="E3" s="28"/>
      <c r="F3" s="28"/>
      <c r="G3" s="28"/>
      <c r="H3" s="28"/>
      <c r="I3" s="12" t="s">
        <v>188</v>
      </c>
    </row>
    <row r="4" spans="1:9" ht="20.100000000000001" customHeight="1">
      <c r="A4" s="109" t="s">
        <v>183</v>
      </c>
      <c r="B4" s="114" t="s">
        <v>29</v>
      </c>
      <c r="C4" s="112" t="s">
        <v>30</v>
      </c>
      <c r="D4" s="112"/>
      <c r="E4" s="112"/>
      <c r="F4" s="113"/>
      <c r="G4" s="106" t="s">
        <v>31</v>
      </c>
      <c r="H4" s="116" t="s">
        <v>185</v>
      </c>
      <c r="I4" s="116" t="s">
        <v>186</v>
      </c>
    </row>
    <row r="5" spans="1:9" ht="30" customHeight="1">
      <c r="A5" s="110"/>
      <c r="B5" s="115"/>
      <c r="C5" s="33" t="s">
        <v>26</v>
      </c>
      <c r="D5" s="34" t="s">
        <v>33</v>
      </c>
      <c r="E5" s="34" t="s">
        <v>34</v>
      </c>
      <c r="F5" s="34" t="s">
        <v>35</v>
      </c>
      <c r="G5" s="107"/>
      <c r="H5" s="107"/>
      <c r="I5" s="107"/>
    </row>
    <row r="6" spans="1:9" ht="20.100000000000001" customHeight="1">
      <c r="A6" s="67" t="s">
        <v>228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5" t="s">
        <v>26</v>
      </c>
      <c r="B7" s="36">
        <v>0</v>
      </c>
      <c r="C7" s="36">
        <v>0</v>
      </c>
      <c r="D7" s="36">
        <v>0</v>
      </c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B9" sqref="B9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2" t="s">
        <v>1</v>
      </c>
      <c r="B3" s="82"/>
      <c r="C3" s="82"/>
      <c r="D3" s="82"/>
    </row>
    <row r="4" spans="1:4" ht="21.75" customHeight="1">
      <c r="A4" s="5" t="s">
        <v>192</v>
      </c>
      <c r="B4" s="6"/>
      <c r="C4" s="6"/>
      <c r="D4" s="3" t="s">
        <v>37</v>
      </c>
    </row>
    <row r="5" spans="1:4" ht="30" customHeight="1">
      <c r="A5" s="83" t="s">
        <v>3</v>
      </c>
      <c r="B5" s="84"/>
      <c r="C5" s="83" t="s">
        <v>11</v>
      </c>
      <c r="D5" s="84"/>
    </row>
    <row r="6" spans="1:4" ht="30" customHeight="1">
      <c r="A6" s="7" t="s">
        <v>4</v>
      </c>
      <c r="B6" s="7" t="s">
        <v>189</v>
      </c>
      <c r="C6" s="7" t="s">
        <v>12</v>
      </c>
      <c r="D6" s="7" t="s">
        <v>189</v>
      </c>
    </row>
    <row r="7" spans="1:4" ht="30" customHeight="1">
      <c r="A7" s="8" t="s">
        <v>38</v>
      </c>
      <c r="B7" s="9">
        <v>897.87</v>
      </c>
      <c r="C7" s="8" t="s">
        <v>13</v>
      </c>
      <c r="D7" s="9">
        <v>897.87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897.87</v>
      </c>
      <c r="C11" s="7" t="s">
        <v>42</v>
      </c>
      <c r="D11" s="9">
        <v>897.87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187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58</v>
      </c>
      <c r="B17" s="9">
        <v>897.87</v>
      </c>
      <c r="C17" s="7" t="s">
        <v>46</v>
      </c>
      <c r="D17" s="9">
        <v>897.87</v>
      </c>
    </row>
    <row r="18" spans="1:4" ht="30" customHeight="1">
      <c r="A18" s="85" t="s">
        <v>47</v>
      </c>
      <c r="B18" s="86"/>
      <c r="C18" s="86"/>
      <c r="D18" s="86"/>
    </row>
  </sheetData>
  <mergeCells count="4">
    <mergeCell ref="A3:D3"/>
    <mergeCell ref="A5:B5"/>
    <mergeCell ref="C5:D5"/>
    <mergeCell ref="A18:D18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16" sqref="B1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48</v>
      </c>
    </row>
    <row r="2" spans="1:2" ht="24.95" customHeight="1">
      <c r="A2" s="82" t="s">
        <v>17</v>
      </c>
      <c r="B2" s="82"/>
    </row>
    <row r="3" spans="1:2" ht="21.75" customHeight="1">
      <c r="A3" s="5" t="s">
        <v>192</v>
      </c>
      <c r="B3" s="38" t="s">
        <v>37</v>
      </c>
    </row>
    <row r="4" spans="1:2" ht="30" customHeight="1">
      <c r="A4" s="39" t="s">
        <v>49</v>
      </c>
      <c r="B4" s="39" t="s">
        <v>189</v>
      </c>
    </row>
    <row r="5" spans="1:2" s="16" customFormat="1" ht="30" customHeight="1">
      <c r="A5" s="8" t="s">
        <v>5</v>
      </c>
      <c r="B5" s="9">
        <v>897.87</v>
      </c>
    </row>
    <row r="6" spans="1:2" s="16" customFormat="1" ht="30" customHeight="1">
      <c r="A6" s="8" t="s">
        <v>6</v>
      </c>
      <c r="B6" s="9">
        <v>897.87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40" t="s">
        <v>50</v>
      </c>
      <c r="B9" s="9"/>
    </row>
    <row r="10" spans="1:2" s="16" customFormat="1" ht="30" customHeight="1">
      <c r="A10" s="40" t="s">
        <v>51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40" t="s">
        <v>52</v>
      </c>
      <c r="B12" s="9"/>
    </row>
    <row r="13" spans="1:2" s="16" customFormat="1" ht="30" customHeight="1">
      <c r="A13" s="40" t="s">
        <v>53</v>
      </c>
      <c r="B13" s="9"/>
    </row>
    <row r="14" spans="1:2" s="16" customFormat="1" ht="30" customHeight="1">
      <c r="A14" s="40" t="s">
        <v>54</v>
      </c>
      <c r="B14" s="9"/>
    </row>
    <row r="15" spans="1:2" s="16" customFormat="1" ht="30" customHeight="1">
      <c r="A15" s="40"/>
      <c r="B15" s="9"/>
    </row>
    <row r="16" spans="1:2" s="16" customFormat="1" ht="30" customHeight="1">
      <c r="A16" s="39" t="s">
        <v>55</v>
      </c>
      <c r="B16" s="9">
        <v>897.87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40" t="s">
        <v>40</v>
      </c>
      <c r="B20" s="9"/>
    </row>
    <row r="21" spans="1:2" s="16" customFormat="1" ht="30" customHeight="1">
      <c r="A21" s="41" t="s">
        <v>56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57</v>
      </c>
      <c r="B23" s="9">
        <v>897.87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6" workbookViewId="0">
      <selection activeCell="A36" sqref="A36"/>
    </sheetView>
  </sheetViews>
  <sheetFormatPr defaultColWidth="10.28515625" defaultRowHeight="12.75"/>
  <cols>
    <col min="1" max="1" width="42.7109375" bestFit="1" customWidth="1"/>
    <col min="2" max="2" width="40" customWidth="1"/>
  </cols>
  <sheetData>
    <row r="1" spans="1:2" ht="13.5" customHeight="1">
      <c r="A1" s="2"/>
      <c r="B1" s="37" t="s">
        <v>59</v>
      </c>
    </row>
    <row r="2" spans="1:2" ht="24.95" customHeight="1">
      <c r="A2" s="82" t="s">
        <v>18</v>
      </c>
      <c r="B2" s="82"/>
    </row>
    <row r="3" spans="1:2" ht="21.75" customHeight="1">
      <c r="A3" s="5" t="s">
        <v>192</v>
      </c>
      <c r="B3" s="38" t="s">
        <v>37</v>
      </c>
    </row>
    <row r="4" spans="1:2" ht="24" customHeight="1">
      <c r="A4" s="39" t="s">
        <v>49</v>
      </c>
      <c r="B4" s="39" t="s">
        <v>189</v>
      </c>
    </row>
    <row r="5" spans="1:2" s="16" customFormat="1" ht="24" customHeight="1">
      <c r="A5" s="8" t="s">
        <v>13</v>
      </c>
      <c r="B5" s="9">
        <f>B6+B7+B8</f>
        <v>897.87</v>
      </c>
    </row>
    <row r="6" spans="1:2" s="16" customFormat="1" ht="24" customHeight="1">
      <c r="A6" s="8" t="s">
        <v>14</v>
      </c>
      <c r="B6" s="9">
        <v>576.46</v>
      </c>
    </row>
    <row r="7" spans="1:2" s="16" customFormat="1" ht="24" customHeight="1">
      <c r="A7" s="40" t="s">
        <v>60</v>
      </c>
      <c r="B7" s="9">
        <v>106.91</v>
      </c>
    </row>
    <row r="8" spans="1:2" s="16" customFormat="1" ht="24" customHeight="1">
      <c r="A8" s="8" t="s">
        <v>15</v>
      </c>
      <c r="B8" s="9">
        <v>214.5</v>
      </c>
    </row>
    <row r="9" spans="1:2" s="16" customFormat="1" ht="24" customHeight="1">
      <c r="A9" s="40" t="s">
        <v>61</v>
      </c>
      <c r="B9" s="9"/>
    </row>
    <row r="10" spans="1:2" s="16" customFormat="1" ht="24" customHeight="1">
      <c r="A10" s="8"/>
      <c r="B10" s="9"/>
    </row>
    <row r="11" spans="1:2" s="16" customFormat="1" ht="24" customHeight="1">
      <c r="A11" s="8" t="s">
        <v>16</v>
      </c>
      <c r="B11" s="9"/>
    </row>
    <row r="12" spans="1:2" s="16" customFormat="1" ht="24" customHeight="1">
      <c r="A12" s="40" t="s">
        <v>62</v>
      </c>
      <c r="B12" s="9"/>
    </row>
    <row r="13" spans="1:2" s="16" customFormat="1" ht="24" customHeight="1">
      <c r="A13" s="40" t="s">
        <v>63</v>
      </c>
      <c r="B13" s="9"/>
    </row>
    <row r="14" spans="1:2" s="16" customFormat="1" ht="24" customHeight="1">
      <c r="A14" s="40" t="s">
        <v>64</v>
      </c>
      <c r="B14" s="9"/>
    </row>
    <row r="15" spans="1:2" s="16" customFormat="1" ht="24" customHeight="1">
      <c r="A15" s="40" t="s">
        <v>65</v>
      </c>
      <c r="B15" s="9"/>
    </row>
    <row r="16" spans="1:2" s="16" customFormat="1" ht="24" customHeight="1">
      <c r="A16" s="40" t="s">
        <v>66</v>
      </c>
      <c r="B16" s="9"/>
    </row>
    <row r="17" spans="1:2" s="16" customFormat="1" ht="24" customHeight="1">
      <c r="A17" s="40" t="s">
        <v>67</v>
      </c>
      <c r="B17" s="9"/>
    </row>
    <row r="18" spans="1:2" s="16" customFormat="1" ht="24" customHeight="1">
      <c r="A18" s="40" t="s">
        <v>68</v>
      </c>
      <c r="B18" s="9"/>
    </row>
    <row r="19" spans="1:2" s="16" customFormat="1" ht="24" customHeight="1">
      <c r="A19" s="40" t="s">
        <v>69</v>
      </c>
      <c r="B19" s="10"/>
    </row>
    <row r="20" spans="1:2" s="16" customFormat="1" ht="24" customHeight="1">
      <c r="A20" s="40" t="s">
        <v>70</v>
      </c>
      <c r="B20" s="10"/>
    </row>
    <row r="21" spans="1:2" s="16" customFormat="1" ht="24" customHeight="1">
      <c r="A21" s="40" t="s">
        <v>71</v>
      </c>
      <c r="B21" s="10"/>
    </row>
    <row r="22" spans="1:2" s="16" customFormat="1" ht="24" customHeight="1">
      <c r="A22" s="40"/>
      <c r="B22" s="10"/>
    </row>
    <row r="23" spans="1:2" s="16" customFormat="1" ht="24" customHeight="1">
      <c r="A23" s="40" t="s">
        <v>41</v>
      </c>
      <c r="B23" s="10"/>
    </row>
    <row r="24" spans="1:2" s="16" customFormat="1" ht="24" customHeight="1">
      <c r="A24" s="40"/>
      <c r="B24" s="10"/>
    </row>
    <row r="25" spans="1:2" s="16" customFormat="1" ht="24" customHeight="1">
      <c r="A25" s="39" t="s">
        <v>72</v>
      </c>
      <c r="B25" s="9">
        <v>897.87</v>
      </c>
    </row>
    <row r="26" spans="1:2" s="16" customFormat="1" ht="24" customHeight="1">
      <c r="A26" s="40"/>
      <c r="B26" s="10"/>
    </row>
    <row r="27" spans="1:2" s="16" customFormat="1" ht="24" customHeight="1">
      <c r="A27" s="40" t="s">
        <v>43</v>
      </c>
      <c r="B27" s="10"/>
    </row>
    <row r="28" spans="1:2" s="16" customFormat="1" ht="24" customHeight="1">
      <c r="A28" s="40" t="s">
        <v>44</v>
      </c>
      <c r="B28" s="10"/>
    </row>
    <row r="29" spans="1:2" s="16" customFormat="1" ht="24" customHeight="1">
      <c r="A29" s="40" t="s">
        <v>45</v>
      </c>
      <c r="B29" s="10"/>
    </row>
    <row r="30" spans="1:2" s="16" customFormat="1" ht="24" customHeight="1">
      <c r="A30" s="40"/>
      <c r="B30" s="10"/>
    </row>
    <row r="31" spans="1:2" s="16" customFormat="1" ht="24" customHeight="1">
      <c r="A31" s="42" t="s">
        <v>73</v>
      </c>
      <c r="B31" s="9">
        <v>897.87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74</v>
      </c>
    </row>
    <row r="2" spans="1:4" ht="24.95" customHeight="1">
      <c r="A2" s="87" t="s">
        <v>19</v>
      </c>
      <c r="B2" s="87"/>
      <c r="C2" s="87"/>
      <c r="D2" s="87"/>
    </row>
    <row r="3" spans="1:4" ht="20.100000000000001" customHeight="1">
      <c r="A3" s="18" t="s">
        <v>192</v>
      </c>
      <c r="B3" s="18"/>
      <c r="C3" s="18"/>
      <c r="D3" s="44" t="s">
        <v>37</v>
      </c>
    </row>
    <row r="4" spans="1:4" ht="35.1" customHeight="1">
      <c r="A4" s="88" t="s">
        <v>3</v>
      </c>
      <c r="B4" s="89"/>
      <c r="C4" s="88" t="s">
        <v>11</v>
      </c>
      <c r="D4" s="90"/>
    </row>
    <row r="5" spans="1:4" s="17" customFormat="1" ht="35.1" customHeight="1">
      <c r="A5" s="45" t="s">
        <v>75</v>
      </c>
      <c r="B5" s="45" t="s">
        <v>189</v>
      </c>
      <c r="C5" s="46" t="s">
        <v>75</v>
      </c>
      <c r="D5" s="45" t="s">
        <v>189</v>
      </c>
    </row>
    <row r="6" spans="1:4" s="17" customFormat="1" ht="35.1" customHeight="1">
      <c r="A6" s="19" t="s">
        <v>20</v>
      </c>
      <c r="B6" s="9">
        <v>897.87</v>
      </c>
      <c r="C6" s="19" t="s">
        <v>20</v>
      </c>
      <c r="D6" s="9">
        <v>897.87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39</v>
      </c>
      <c r="B10" s="9">
        <v>897.87</v>
      </c>
      <c r="C10" s="45" t="s">
        <v>42</v>
      </c>
      <c r="D10" s="9">
        <v>897.87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4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7" workbookViewId="0">
      <selection activeCell="D10" sqref="D10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76</v>
      </c>
    </row>
    <row r="2" spans="1:4" ht="24.95" customHeight="1">
      <c r="A2" s="91" t="s">
        <v>77</v>
      </c>
      <c r="B2" s="92"/>
      <c r="C2" s="92"/>
      <c r="D2" s="92"/>
    </row>
    <row r="3" spans="1:4" ht="20.100000000000001" customHeight="1">
      <c r="A3" s="4" t="s">
        <v>192</v>
      </c>
      <c r="B3" s="11"/>
      <c r="C3" s="11"/>
      <c r="D3" s="48" t="s">
        <v>37</v>
      </c>
    </row>
    <row r="4" spans="1:4" ht="20.100000000000001" customHeight="1">
      <c r="A4" s="93" t="s">
        <v>24</v>
      </c>
      <c r="B4" s="95" t="s">
        <v>25</v>
      </c>
      <c r="C4" s="95"/>
      <c r="D4" s="96"/>
    </row>
    <row r="5" spans="1:4" ht="20.100000000000001" customHeight="1">
      <c r="A5" s="94"/>
      <c r="B5" s="49" t="s">
        <v>78</v>
      </c>
      <c r="C5" s="49" t="s">
        <v>79</v>
      </c>
      <c r="D5" s="23" t="s">
        <v>27</v>
      </c>
    </row>
    <row r="6" spans="1:4" ht="20.100000000000001" customHeight="1">
      <c r="A6" s="50" t="s">
        <v>80</v>
      </c>
      <c r="B6" s="25">
        <f>C6</f>
        <v>897.87</v>
      </c>
      <c r="C6" s="25">
        <f>C7+C10+C15+C18+C26+C32+C35+C38</f>
        <v>897.87</v>
      </c>
      <c r="D6" s="25"/>
    </row>
    <row r="7" spans="1:4" ht="20.100000000000001" customHeight="1">
      <c r="A7" s="72" t="s">
        <v>28</v>
      </c>
      <c r="B7" s="25">
        <f t="shared" ref="B7:B40" si="0">C7</f>
        <v>310.05</v>
      </c>
      <c r="C7" s="25">
        <f>C8</f>
        <v>310.05</v>
      </c>
      <c r="D7" s="25"/>
    </row>
    <row r="8" spans="1:4" ht="20.100000000000001" customHeight="1">
      <c r="A8" s="72" t="s">
        <v>194</v>
      </c>
      <c r="B8" s="25">
        <f t="shared" si="0"/>
        <v>310.05</v>
      </c>
      <c r="C8" s="25">
        <f>C9</f>
        <v>310.05</v>
      </c>
      <c r="D8" s="25"/>
    </row>
    <row r="9" spans="1:4" ht="20.100000000000001" customHeight="1">
      <c r="A9" s="72" t="s">
        <v>195</v>
      </c>
      <c r="B9" s="25">
        <f t="shared" si="0"/>
        <v>310.05</v>
      </c>
      <c r="C9" s="25">
        <v>310.05</v>
      </c>
      <c r="D9" s="25"/>
    </row>
    <row r="10" spans="1:4" ht="20.100000000000001" customHeight="1">
      <c r="A10" s="72" t="s">
        <v>196</v>
      </c>
      <c r="B10" s="25">
        <f t="shared" si="0"/>
        <v>55.97</v>
      </c>
      <c r="C10" s="25">
        <f>C11+C13</f>
        <v>55.97</v>
      </c>
      <c r="D10" s="25"/>
    </row>
    <row r="11" spans="1:4" ht="20.100000000000001" customHeight="1">
      <c r="A11" s="72" t="s">
        <v>197</v>
      </c>
      <c r="B11" s="25">
        <f t="shared" si="0"/>
        <v>41.04</v>
      </c>
      <c r="C11" s="25">
        <v>41.04</v>
      </c>
      <c r="D11" s="25"/>
    </row>
    <row r="12" spans="1:4" ht="20.100000000000001" customHeight="1">
      <c r="A12" s="72" t="s">
        <v>198</v>
      </c>
      <c r="B12" s="25">
        <f t="shared" si="0"/>
        <v>41.04</v>
      </c>
      <c r="C12" s="25">
        <v>41.04</v>
      </c>
      <c r="D12" s="25"/>
    </row>
    <row r="13" spans="1:4" ht="20.100000000000001" customHeight="1">
      <c r="A13" s="72" t="s">
        <v>199</v>
      </c>
      <c r="B13" s="25">
        <f t="shared" si="0"/>
        <v>14.93</v>
      </c>
      <c r="C13" s="25">
        <f>C14</f>
        <v>14.93</v>
      </c>
      <c r="D13" s="25"/>
    </row>
    <row r="14" spans="1:4" ht="20.100000000000001" customHeight="1">
      <c r="A14" s="72" t="s">
        <v>200</v>
      </c>
      <c r="B14" s="25">
        <f t="shared" si="0"/>
        <v>14.93</v>
      </c>
      <c r="C14" s="25">
        <v>14.93</v>
      </c>
      <c r="D14" s="25"/>
    </row>
    <row r="15" spans="1:4" ht="20.100000000000001" customHeight="1">
      <c r="A15" s="72" t="s">
        <v>201</v>
      </c>
      <c r="B15" s="25">
        <f t="shared" si="0"/>
        <v>21.08</v>
      </c>
      <c r="C15" s="25">
        <f>C16</f>
        <v>21.08</v>
      </c>
      <c r="D15" s="25"/>
    </row>
    <row r="16" spans="1:4" ht="20.100000000000001" customHeight="1">
      <c r="A16" s="72" t="s">
        <v>202</v>
      </c>
      <c r="B16" s="25">
        <f t="shared" si="0"/>
        <v>21.08</v>
      </c>
      <c r="C16" s="25">
        <f>C17</f>
        <v>21.08</v>
      </c>
      <c r="D16" s="25"/>
    </row>
    <row r="17" spans="1:4" ht="20.100000000000001" customHeight="1">
      <c r="A17" s="72" t="s">
        <v>203</v>
      </c>
      <c r="B17" s="25">
        <f t="shared" si="0"/>
        <v>21.08</v>
      </c>
      <c r="C17" s="25">
        <v>21.08</v>
      </c>
      <c r="D17" s="25"/>
    </row>
    <row r="18" spans="1:4" ht="20.100000000000001" customHeight="1">
      <c r="A18" s="72" t="s">
        <v>204</v>
      </c>
      <c r="B18" s="25">
        <f t="shared" si="0"/>
        <v>362.94</v>
      </c>
      <c r="C18" s="25">
        <f>C19+C21+C23</f>
        <v>362.94</v>
      </c>
      <c r="D18" s="25"/>
    </row>
    <row r="19" spans="1:4" ht="20.100000000000001" customHeight="1">
      <c r="A19" s="72" t="s">
        <v>205</v>
      </c>
      <c r="B19" s="25">
        <f t="shared" si="0"/>
        <v>161.5</v>
      </c>
      <c r="C19" s="25">
        <f>C20</f>
        <v>161.5</v>
      </c>
      <c r="D19" s="25"/>
    </row>
    <row r="20" spans="1:4" ht="20.100000000000001" customHeight="1">
      <c r="A20" s="72" t="s">
        <v>206</v>
      </c>
      <c r="B20" s="25">
        <f t="shared" si="0"/>
        <v>161.5</v>
      </c>
      <c r="C20" s="25">
        <v>161.5</v>
      </c>
      <c r="D20" s="25"/>
    </row>
    <row r="21" spans="1:4" ht="20.100000000000001" customHeight="1">
      <c r="A21" s="72" t="s">
        <v>207</v>
      </c>
      <c r="B21" s="25">
        <f t="shared" si="0"/>
        <v>23.23</v>
      </c>
      <c r="C21" s="25">
        <f>C22</f>
        <v>23.23</v>
      </c>
      <c r="D21" s="25"/>
    </row>
    <row r="22" spans="1:4" ht="20.100000000000001" customHeight="1">
      <c r="A22" s="72" t="s">
        <v>208</v>
      </c>
      <c r="B22" s="25">
        <f t="shared" si="0"/>
        <v>23.23</v>
      </c>
      <c r="C22" s="25">
        <v>23.23</v>
      </c>
      <c r="D22" s="25"/>
    </row>
    <row r="23" spans="1:4" ht="20.100000000000001" customHeight="1">
      <c r="A23" s="72" t="s">
        <v>209</v>
      </c>
      <c r="B23" s="25">
        <f t="shared" si="0"/>
        <v>178.21</v>
      </c>
      <c r="C23" s="25">
        <f>C24+C25</f>
        <v>178.21</v>
      </c>
      <c r="D23" s="25"/>
    </row>
    <row r="24" spans="1:4" ht="20.100000000000001" customHeight="1">
      <c r="A24" s="72" t="s">
        <v>210</v>
      </c>
      <c r="B24" s="25">
        <f t="shared" si="0"/>
        <v>137.33000000000001</v>
      </c>
      <c r="C24" s="25">
        <v>137.33000000000001</v>
      </c>
      <c r="D24" s="25"/>
    </row>
    <row r="25" spans="1:4" ht="20.100000000000001" customHeight="1">
      <c r="A25" s="72" t="s">
        <v>211</v>
      </c>
      <c r="B25" s="25">
        <f t="shared" si="0"/>
        <v>40.880000000000003</v>
      </c>
      <c r="C25" s="25">
        <v>40.880000000000003</v>
      </c>
      <c r="D25" s="25"/>
    </row>
    <row r="26" spans="1:4" ht="20.100000000000001" customHeight="1">
      <c r="A26" s="72" t="s">
        <v>212</v>
      </c>
      <c r="B26" s="25">
        <f t="shared" si="0"/>
        <v>56.739999999999995</v>
      </c>
      <c r="C26" s="25">
        <f>C27+C30</f>
        <v>56.739999999999995</v>
      </c>
      <c r="D26" s="25"/>
    </row>
    <row r="27" spans="1:4" ht="20.100000000000001" customHeight="1">
      <c r="A27" s="72" t="s">
        <v>213</v>
      </c>
      <c r="B27" s="25">
        <f t="shared" si="0"/>
        <v>6.05</v>
      </c>
      <c r="C27" s="25">
        <f>C28+C29</f>
        <v>6.05</v>
      </c>
      <c r="D27" s="25"/>
    </row>
    <row r="28" spans="1:4" s="71" customFormat="1" ht="20.100000000000001" customHeight="1">
      <c r="A28" s="72" t="s">
        <v>214</v>
      </c>
      <c r="B28" s="25">
        <f t="shared" si="0"/>
        <v>4.09</v>
      </c>
      <c r="C28" s="25">
        <v>4.09</v>
      </c>
      <c r="D28" s="25"/>
    </row>
    <row r="29" spans="1:4" s="71" customFormat="1" ht="20.100000000000001" customHeight="1">
      <c r="A29" s="72" t="s">
        <v>215</v>
      </c>
      <c r="B29" s="25">
        <f t="shared" si="0"/>
        <v>1.96</v>
      </c>
      <c r="C29" s="25">
        <v>1.96</v>
      </c>
      <c r="D29" s="25"/>
    </row>
    <row r="30" spans="1:4" s="71" customFormat="1" ht="20.100000000000001" customHeight="1">
      <c r="A30" s="72" t="s">
        <v>216</v>
      </c>
      <c r="B30" s="25">
        <f t="shared" si="0"/>
        <v>50.69</v>
      </c>
      <c r="C30" s="25">
        <f>C31</f>
        <v>50.69</v>
      </c>
      <c r="D30" s="25"/>
    </row>
    <row r="31" spans="1:4" s="71" customFormat="1" ht="20.100000000000001" customHeight="1">
      <c r="A31" s="72" t="s">
        <v>217</v>
      </c>
      <c r="B31" s="25">
        <f t="shared" si="0"/>
        <v>50.69</v>
      </c>
      <c r="C31" s="25">
        <v>50.69</v>
      </c>
      <c r="D31" s="25"/>
    </row>
    <row r="32" spans="1:4" s="71" customFormat="1" ht="20.100000000000001" customHeight="1">
      <c r="A32" s="72" t="s">
        <v>218</v>
      </c>
      <c r="B32" s="25">
        <f t="shared" si="0"/>
        <v>30.4</v>
      </c>
      <c r="C32" s="25">
        <f>C33</f>
        <v>30.4</v>
      </c>
      <c r="D32" s="25"/>
    </row>
    <row r="33" spans="1:4" s="71" customFormat="1" ht="20.100000000000001" customHeight="1">
      <c r="A33" s="72" t="s">
        <v>219</v>
      </c>
      <c r="B33" s="25">
        <f t="shared" si="0"/>
        <v>30.4</v>
      </c>
      <c r="C33" s="25">
        <f>C34</f>
        <v>30.4</v>
      </c>
      <c r="D33" s="25"/>
    </row>
    <row r="34" spans="1:4" s="71" customFormat="1" ht="20.100000000000001" customHeight="1">
      <c r="A34" s="72" t="s">
        <v>220</v>
      </c>
      <c r="B34" s="25">
        <f t="shared" si="0"/>
        <v>30.4</v>
      </c>
      <c r="C34" s="25">
        <v>30.4</v>
      </c>
      <c r="D34" s="25"/>
    </row>
    <row r="35" spans="1:4" s="71" customFormat="1" ht="20.100000000000001" customHeight="1">
      <c r="A35" s="72" t="s">
        <v>221</v>
      </c>
      <c r="B35" s="25">
        <f t="shared" si="0"/>
        <v>30.45</v>
      </c>
      <c r="C35" s="25">
        <f>C36</f>
        <v>30.45</v>
      </c>
      <c r="D35" s="25"/>
    </row>
    <row r="36" spans="1:4" s="71" customFormat="1" ht="20.100000000000001" customHeight="1">
      <c r="A36" s="72" t="s">
        <v>222</v>
      </c>
      <c r="B36" s="25">
        <f t="shared" si="0"/>
        <v>30.45</v>
      </c>
      <c r="C36" s="25">
        <f>C37</f>
        <v>30.45</v>
      </c>
      <c r="D36" s="25"/>
    </row>
    <row r="37" spans="1:4" s="71" customFormat="1" ht="20.100000000000001" customHeight="1">
      <c r="A37" s="72" t="s">
        <v>223</v>
      </c>
      <c r="B37" s="25">
        <f t="shared" si="0"/>
        <v>30.45</v>
      </c>
      <c r="C37" s="25">
        <v>30.45</v>
      </c>
      <c r="D37" s="25"/>
    </row>
    <row r="38" spans="1:4" s="71" customFormat="1" ht="20.100000000000001" customHeight="1">
      <c r="A38" s="72" t="s">
        <v>224</v>
      </c>
      <c r="B38" s="25">
        <f t="shared" si="0"/>
        <v>30.24</v>
      </c>
      <c r="C38" s="25">
        <f>C39</f>
        <v>30.24</v>
      </c>
      <c r="D38" s="25"/>
    </row>
    <row r="39" spans="1:4" s="71" customFormat="1" ht="20.100000000000001" customHeight="1">
      <c r="A39" s="72" t="s">
        <v>225</v>
      </c>
      <c r="B39" s="25">
        <f t="shared" si="0"/>
        <v>30.24</v>
      </c>
      <c r="C39" s="25">
        <f>C40</f>
        <v>30.24</v>
      </c>
      <c r="D39" s="25"/>
    </row>
    <row r="40" spans="1:4" s="71" customFormat="1" ht="20.100000000000001" customHeight="1">
      <c r="A40" s="72" t="s">
        <v>226</v>
      </c>
      <c r="B40" s="25">
        <f t="shared" si="0"/>
        <v>30.24</v>
      </c>
      <c r="C40" s="25">
        <v>30.24</v>
      </c>
      <c r="D40" s="25"/>
    </row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4" type="noConversion"/>
  <pageMargins left="0.74791666666666667" right="0.74791666666666667" top="0.73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F9" sqref="F9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21.5703125" style="51" customWidth="1"/>
    <col min="4" max="16384" width="9.140625" style="51"/>
  </cols>
  <sheetData>
    <row r="1" spans="1:3" ht="19.5" customHeight="1">
      <c r="C1" s="54" t="s">
        <v>87</v>
      </c>
    </row>
    <row r="2" spans="1:3" ht="24.95" customHeight="1">
      <c r="A2" s="91" t="s">
        <v>96</v>
      </c>
      <c r="B2" s="91"/>
      <c r="C2" s="91"/>
    </row>
    <row r="3" spans="1:3" customFormat="1" ht="24.95" customHeight="1">
      <c r="A3" s="4" t="s">
        <v>192</v>
      </c>
      <c r="B3" s="4"/>
      <c r="C3" s="48" t="s">
        <v>37</v>
      </c>
    </row>
    <row r="4" spans="1:3" ht="24.95" customHeight="1">
      <c r="A4" s="52" t="s">
        <v>81</v>
      </c>
      <c r="B4" s="52" t="s">
        <v>82</v>
      </c>
      <c r="C4" s="53" t="s">
        <v>189</v>
      </c>
    </row>
    <row r="5" spans="1:3" ht="24.95" customHeight="1">
      <c r="A5" s="55"/>
      <c r="B5" s="58" t="s">
        <v>99</v>
      </c>
      <c r="C5" s="55">
        <f>C6+C13+C36+C38+C45+C48</f>
        <v>897.86999999999989</v>
      </c>
    </row>
    <row r="6" spans="1:3" ht="24.95" customHeight="1">
      <c r="A6" s="55" t="s">
        <v>88</v>
      </c>
      <c r="B6" s="56" t="s">
        <v>83</v>
      </c>
      <c r="C6" s="55">
        <f>SUM(C7:C12)</f>
        <v>391.46000000000004</v>
      </c>
    </row>
    <row r="7" spans="1:3" ht="24.95" customHeight="1">
      <c r="A7" s="55" t="s">
        <v>89</v>
      </c>
      <c r="B7" s="56" t="s">
        <v>84</v>
      </c>
      <c r="C7" s="55">
        <f>346.19-C8</f>
        <v>103.85700000000003</v>
      </c>
    </row>
    <row r="8" spans="1:3" ht="24.95" customHeight="1">
      <c r="A8" s="55" t="s">
        <v>89</v>
      </c>
      <c r="B8" s="56" t="s">
        <v>85</v>
      </c>
      <c r="C8" s="55">
        <f>346.19*0.7</f>
        <v>242.33299999999997</v>
      </c>
    </row>
    <row r="9" spans="1:3" ht="24.95" customHeight="1">
      <c r="A9" s="55" t="s">
        <v>89</v>
      </c>
      <c r="B9" s="56" t="s">
        <v>86</v>
      </c>
      <c r="C9" s="55"/>
    </row>
    <row r="10" spans="1:3" ht="24.95" customHeight="1">
      <c r="A10" s="55" t="s">
        <v>90</v>
      </c>
      <c r="B10" s="55" t="s">
        <v>91</v>
      </c>
      <c r="C10" s="55">
        <f>23.23</f>
        <v>23.23</v>
      </c>
    </row>
    <row r="11" spans="1:3" ht="24.95" customHeight="1">
      <c r="A11" s="55" t="s">
        <v>92</v>
      </c>
      <c r="B11" s="55" t="s">
        <v>93</v>
      </c>
      <c r="C11" s="55">
        <f>30.24-8.2</f>
        <v>22.04</v>
      </c>
    </row>
    <row r="12" spans="1:3" ht="24.95" customHeight="1">
      <c r="A12" s="55" t="s">
        <v>94</v>
      </c>
      <c r="B12" s="55" t="s">
        <v>95</v>
      </c>
      <c r="C12" s="55"/>
    </row>
    <row r="13" spans="1:3" ht="24.95" customHeight="1">
      <c r="A13" s="55" t="s">
        <v>100</v>
      </c>
      <c r="B13" s="55" t="s">
        <v>118</v>
      </c>
      <c r="C13" s="55">
        <f>SUM(C14:C35)</f>
        <v>101.78</v>
      </c>
    </row>
    <row r="14" spans="1:3" ht="24.95" customHeight="1">
      <c r="A14" s="55" t="s">
        <v>101</v>
      </c>
      <c r="B14" s="55" t="s">
        <v>119</v>
      </c>
      <c r="C14" s="55">
        <f>80.31-2.13</f>
        <v>78.180000000000007</v>
      </c>
    </row>
    <row r="15" spans="1:3" ht="24.95" customHeight="1">
      <c r="A15" s="55" t="s">
        <v>101</v>
      </c>
      <c r="B15" s="55" t="s">
        <v>120</v>
      </c>
      <c r="C15" s="55">
        <v>0.8</v>
      </c>
    </row>
    <row r="16" spans="1:3" ht="24.95" customHeight="1">
      <c r="A16" s="55" t="s">
        <v>101</v>
      </c>
      <c r="B16" s="55" t="s">
        <v>121</v>
      </c>
      <c r="C16" s="55"/>
    </row>
    <row r="17" spans="1:3" ht="24.95" customHeight="1">
      <c r="A17" s="55" t="s">
        <v>101</v>
      </c>
      <c r="B17" s="55" t="s">
        <v>122</v>
      </c>
      <c r="C17" s="55">
        <v>1</v>
      </c>
    </row>
    <row r="18" spans="1:3" ht="24.95" customHeight="1">
      <c r="A18" s="55" t="s">
        <v>101</v>
      </c>
      <c r="B18" s="55" t="s">
        <v>123</v>
      </c>
      <c r="C18" s="55">
        <v>4</v>
      </c>
    </row>
    <row r="19" spans="1:3" ht="24.95" customHeight="1">
      <c r="A19" s="55" t="s">
        <v>101</v>
      </c>
      <c r="B19" s="55" t="s">
        <v>124</v>
      </c>
      <c r="C19" s="55"/>
    </row>
    <row r="20" spans="1:3" ht="24.95" customHeight="1">
      <c r="A20" s="55" t="s">
        <v>101</v>
      </c>
      <c r="B20" s="55" t="s">
        <v>125</v>
      </c>
      <c r="C20" s="55"/>
    </row>
    <row r="21" spans="1:3" ht="24.95" customHeight="1">
      <c r="A21" s="55" t="s">
        <v>101</v>
      </c>
      <c r="B21" s="55" t="s">
        <v>126</v>
      </c>
      <c r="C21" s="55"/>
    </row>
    <row r="22" spans="1:3" ht="24.95" customHeight="1">
      <c r="A22" s="55" t="s">
        <v>101</v>
      </c>
      <c r="B22" s="55" t="s">
        <v>127</v>
      </c>
      <c r="C22" s="55"/>
    </row>
    <row r="23" spans="1:3" ht="24.95" customHeight="1">
      <c r="A23" s="55" t="s">
        <v>101</v>
      </c>
      <c r="B23" s="55" t="s">
        <v>128</v>
      </c>
      <c r="C23" s="55"/>
    </row>
    <row r="24" spans="1:3" ht="24.95" customHeight="1">
      <c r="A24" s="55" t="s">
        <v>101</v>
      </c>
      <c r="B24" s="55" t="s">
        <v>129</v>
      </c>
      <c r="C24" s="55">
        <v>0.8</v>
      </c>
    </row>
    <row r="25" spans="1:3" ht="24.95" customHeight="1">
      <c r="A25" s="55" t="s">
        <v>101</v>
      </c>
      <c r="B25" s="55" t="s">
        <v>130</v>
      </c>
      <c r="C25" s="55"/>
    </row>
    <row r="26" spans="1:3" ht="24.95" customHeight="1">
      <c r="A26" s="55" t="s">
        <v>102</v>
      </c>
      <c r="B26" s="55" t="s">
        <v>131</v>
      </c>
      <c r="C26" s="55">
        <v>1</v>
      </c>
    </row>
    <row r="27" spans="1:3" ht="24.95" customHeight="1">
      <c r="A27" s="55" t="s">
        <v>103</v>
      </c>
      <c r="B27" s="55" t="s">
        <v>132</v>
      </c>
      <c r="C27" s="55"/>
    </row>
    <row r="28" spans="1:3" ht="24.95" customHeight="1">
      <c r="A28" s="55" t="s">
        <v>104</v>
      </c>
      <c r="B28" s="55" t="s">
        <v>133</v>
      </c>
      <c r="C28" s="55"/>
    </row>
    <row r="29" spans="1:3" ht="24.95" customHeight="1">
      <c r="A29" s="55" t="s">
        <v>104</v>
      </c>
      <c r="B29" s="55" t="s">
        <v>134</v>
      </c>
      <c r="C29" s="55"/>
    </row>
    <row r="30" spans="1:3" ht="24.95" customHeight="1">
      <c r="A30" s="55" t="s">
        <v>104</v>
      </c>
      <c r="B30" s="55" t="s">
        <v>135</v>
      </c>
      <c r="C30" s="55"/>
    </row>
    <row r="31" spans="1:3" ht="24.95" customHeight="1">
      <c r="A31" s="55" t="s">
        <v>155</v>
      </c>
      <c r="B31" s="55" t="s">
        <v>136</v>
      </c>
      <c r="C31" s="55">
        <v>4</v>
      </c>
    </row>
    <row r="32" spans="1:3" ht="24.95" customHeight="1">
      <c r="A32" s="55" t="s">
        <v>105</v>
      </c>
      <c r="B32" s="55" t="s">
        <v>137</v>
      </c>
      <c r="C32" s="55"/>
    </row>
    <row r="33" spans="1:3" ht="24.95" customHeight="1">
      <c r="A33" s="55" t="s">
        <v>106</v>
      </c>
      <c r="B33" s="55" t="s">
        <v>138</v>
      </c>
      <c r="C33" s="55">
        <v>12</v>
      </c>
    </row>
    <row r="34" spans="1:3" ht="24.95" customHeight="1">
      <c r="A34" s="55" t="s">
        <v>107</v>
      </c>
      <c r="B34" s="55" t="s">
        <v>139</v>
      </c>
      <c r="C34" s="55"/>
    </row>
    <row r="35" spans="1:3" ht="24.95" customHeight="1">
      <c r="A35" s="55" t="s">
        <v>108</v>
      </c>
      <c r="B35" s="55" t="s">
        <v>140</v>
      </c>
      <c r="C35" s="55"/>
    </row>
    <row r="36" spans="1:3" ht="24.95" customHeight="1">
      <c r="A36" s="55" t="s">
        <v>109</v>
      </c>
      <c r="B36" s="55" t="s">
        <v>141</v>
      </c>
      <c r="C36" s="55">
        <f>C37</f>
        <v>0</v>
      </c>
    </row>
    <row r="37" spans="1:3" ht="24.95" customHeight="1">
      <c r="A37" s="55" t="s">
        <v>111</v>
      </c>
      <c r="B37" s="55" t="s">
        <v>142</v>
      </c>
      <c r="C37" s="55"/>
    </row>
    <row r="38" spans="1:3" ht="24.95" customHeight="1">
      <c r="A38" s="55" t="s">
        <v>110</v>
      </c>
      <c r="B38" s="55" t="s">
        <v>83</v>
      </c>
      <c r="C38" s="55">
        <f>SUM(C39:C44)</f>
        <v>216.07999999999998</v>
      </c>
    </row>
    <row r="39" spans="1:3" ht="24.95" customHeight="1">
      <c r="A39" s="55" t="s">
        <v>112</v>
      </c>
      <c r="B39" s="55" t="s">
        <v>143</v>
      </c>
      <c r="C39" s="55">
        <f>207.88-124.73</f>
        <v>83.149999999999991</v>
      </c>
    </row>
    <row r="40" spans="1:3" ht="24.95" customHeight="1">
      <c r="A40" s="55" t="s">
        <v>112</v>
      </c>
      <c r="B40" s="55" t="s">
        <v>85</v>
      </c>
      <c r="C40" s="55">
        <f>124.73-87.31</f>
        <v>37.42</v>
      </c>
    </row>
    <row r="41" spans="1:3" ht="24.95" customHeight="1">
      <c r="A41" s="55" t="s">
        <v>112</v>
      </c>
      <c r="B41" s="55" t="s">
        <v>144</v>
      </c>
      <c r="C41" s="55"/>
    </row>
    <row r="42" spans="1:3" ht="24.95" customHeight="1">
      <c r="A42" s="55" t="s">
        <v>112</v>
      </c>
      <c r="B42" s="55" t="s">
        <v>145</v>
      </c>
      <c r="C42" s="55">
        <v>87.31</v>
      </c>
    </row>
    <row r="43" spans="1:3" ht="24.95" customHeight="1">
      <c r="A43" s="55" t="s">
        <v>112</v>
      </c>
      <c r="B43" s="55" t="s">
        <v>93</v>
      </c>
      <c r="C43" s="55">
        <v>8.1999999999999993</v>
      </c>
    </row>
    <row r="44" spans="1:3" ht="24.95" customHeight="1">
      <c r="A44" s="55" t="s">
        <v>112</v>
      </c>
      <c r="B44" s="55" t="s">
        <v>146</v>
      </c>
      <c r="C44" s="55"/>
    </row>
    <row r="45" spans="1:3" ht="24.95" customHeight="1">
      <c r="A45" s="55" t="s">
        <v>110</v>
      </c>
      <c r="B45" s="55" t="s">
        <v>118</v>
      </c>
      <c r="C45" s="55">
        <f>C46+C47</f>
        <v>4.29</v>
      </c>
    </row>
    <row r="46" spans="1:3" ht="24.95" customHeight="1">
      <c r="A46" s="55" t="s">
        <v>113</v>
      </c>
      <c r="B46" s="55" t="s">
        <v>119</v>
      </c>
      <c r="C46" s="55">
        <f>0.99+1.98+1.32</f>
        <v>4.29</v>
      </c>
    </row>
    <row r="47" spans="1:3" ht="24.95" customHeight="1">
      <c r="A47" s="55" t="s">
        <v>113</v>
      </c>
      <c r="B47" s="55" t="s">
        <v>140</v>
      </c>
      <c r="C47" s="55"/>
    </row>
    <row r="48" spans="1:3" ht="24.95" customHeight="1">
      <c r="A48" s="55" t="s">
        <v>114</v>
      </c>
      <c r="B48" s="55" t="s">
        <v>147</v>
      </c>
      <c r="C48" s="55">
        <f>SUM(C49:C55)</f>
        <v>184.26000000000002</v>
      </c>
    </row>
    <row r="49" spans="1:3" ht="24.95" customHeight="1">
      <c r="A49" s="55" t="s">
        <v>115</v>
      </c>
      <c r="B49" s="55" t="s">
        <v>148</v>
      </c>
      <c r="C49" s="55"/>
    </row>
    <row r="50" spans="1:3" ht="24.95" customHeight="1">
      <c r="A50" s="55" t="s">
        <v>115</v>
      </c>
      <c r="B50" s="55" t="s">
        <v>149</v>
      </c>
      <c r="C50" s="55"/>
    </row>
    <row r="51" spans="1:3" ht="24.95" customHeight="1">
      <c r="A51" s="55" t="s">
        <v>115</v>
      </c>
      <c r="B51" s="55" t="s">
        <v>150</v>
      </c>
      <c r="C51" s="55"/>
    </row>
    <row r="52" spans="1:3" ht="24.95" customHeight="1">
      <c r="A52" s="55" t="s">
        <v>115</v>
      </c>
      <c r="B52" s="55" t="s">
        <v>151</v>
      </c>
      <c r="C52" s="55"/>
    </row>
    <row r="53" spans="1:3" ht="24.95" customHeight="1">
      <c r="A53" s="55" t="s">
        <v>116</v>
      </c>
      <c r="B53" s="55" t="s">
        <v>152</v>
      </c>
      <c r="C53" s="55">
        <v>137.33000000000001</v>
      </c>
    </row>
    <row r="54" spans="1:3" ht="24.95" customHeight="1">
      <c r="A54" s="55" t="s">
        <v>116</v>
      </c>
      <c r="B54" s="55" t="s">
        <v>153</v>
      </c>
      <c r="C54" s="55">
        <v>40.880000000000003</v>
      </c>
    </row>
    <row r="55" spans="1:3" ht="24.95" customHeight="1">
      <c r="A55" s="55" t="s">
        <v>117</v>
      </c>
      <c r="B55" s="55" t="s">
        <v>154</v>
      </c>
      <c r="C55" s="55">
        <v>6.05</v>
      </c>
    </row>
  </sheetData>
  <mergeCells count="1">
    <mergeCell ref="A2:C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A40" sqref="A40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22.5703125" style="51" customWidth="1"/>
    <col min="4" max="16384" width="9.140625" style="51"/>
  </cols>
  <sheetData>
    <row r="1" spans="1:3" ht="19.5" customHeight="1">
      <c r="C1" s="57" t="s">
        <v>98</v>
      </c>
    </row>
    <row r="2" spans="1:3" ht="24.95" customHeight="1">
      <c r="A2" s="91" t="s">
        <v>97</v>
      </c>
      <c r="B2" s="91"/>
      <c r="C2" s="91"/>
    </row>
    <row r="3" spans="1:3" customFormat="1" ht="24.95" customHeight="1">
      <c r="A3" s="4" t="s">
        <v>192</v>
      </c>
      <c r="B3" s="4"/>
      <c r="C3" s="48" t="s">
        <v>37</v>
      </c>
    </row>
    <row r="4" spans="1:3" ht="18.75" customHeight="1">
      <c r="A4" s="52" t="s">
        <v>81</v>
      </c>
      <c r="B4" s="52" t="s">
        <v>82</v>
      </c>
      <c r="C4" s="53" t="s">
        <v>189</v>
      </c>
    </row>
    <row r="5" spans="1:3" ht="18.75" customHeight="1">
      <c r="A5" s="55"/>
      <c r="B5" s="58" t="s">
        <v>99</v>
      </c>
      <c r="C5" s="55">
        <v>0</v>
      </c>
    </row>
    <row r="6" spans="1:3" ht="18.75" customHeight="1">
      <c r="A6" s="55" t="s">
        <v>88</v>
      </c>
      <c r="B6" s="56" t="s">
        <v>83</v>
      </c>
      <c r="C6" s="55"/>
    </row>
    <row r="7" spans="1:3" ht="18.75" customHeight="1">
      <c r="A7" s="55" t="s">
        <v>94</v>
      </c>
      <c r="B7" s="55" t="s">
        <v>95</v>
      </c>
      <c r="C7" s="55"/>
    </row>
    <row r="8" spans="1:3" ht="18.75" customHeight="1">
      <c r="A8" s="55" t="s">
        <v>94</v>
      </c>
      <c r="B8" s="55" t="s">
        <v>146</v>
      </c>
      <c r="C8" s="55"/>
    </row>
    <row r="9" spans="1:3" ht="18.75" customHeight="1">
      <c r="A9" s="55" t="s">
        <v>100</v>
      </c>
      <c r="B9" s="55" t="s">
        <v>118</v>
      </c>
      <c r="C9" s="55"/>
    </row>
    <row r="10" spans="1:3" ht="18.75" customHeight="1">
      <c r="A10" s="55" t="s">
        <v>101</v>
      </c>
      <c r="B10" s="55" t="s">
        <v>119</v>
      </c>
      <c r="C10" s="55"/>
    </row>
    <row r="11" spans="1:3" ht="18.75" customHeight="1">
      <c r="A11" s="55" t="s">
        <v>101</v>
      </c>
      <c r="B11" s="55" t="s">
        <v>120</v>
      </c>
      <c r="C11" s="55"/>
    </row>
    <row r="12" spans="1:3" ht="18.75" customHeight="1">
      <c r="A12" s="55" t="s">
        <v>101</v>
      </c>
      <c r="B12" s="55" t="s">
        <v>121</v>
      </c>
      <c r="C12" s="55"/>
    </row>
    <row r="13" spans="1:3" ht="18.75" customHeight="1">
      <c r="A13" s="55" t="s">
        <v>101</v>
      </c>
      <c r="B13" s="55" t="s">
        <v>122</v>
      </c>
      <c r="C13" s="55"/>
    </row>
    <row r="14" spans="1:3" ht="18.75" customHeight="1">
      <c r="A14" s="55" t="s">
        <v>101</v>
      </c>
      <c r="B14" s="55" t="s">
        <v>123</v>
      </c>
      <c r="C14" s="55"/>
    </row>
    <row r="15" spans="1:3" ht="18.75" customHeight="1">
      <c r="A15" s="55" t="s">
        <v>101</v>
      </c>
      <c r="B15" s="55" t="s">
        <v>124</v>
      </c>
      <c r="C15" s="55"/>
    </row>
    <row r="16" spans="1:3" ht="18.75" customHeight="1">
      <c r="A16" s="55" t="s">
        <v>101</v>
      </c>
      <c r="B16" s="55" t="s">
        <v>125</v>
      </c>
      <c r="C16" s="55"/>
    </row>
    <row r="17" spans="1:3" ht="18.75" customHeight="1">
      <c r="A17" s="55" t="s">
        <v>101</v>
      </c>
      <c r="B17" s="55" t="s">
        <v>126</v>
      </c>
      <c r="C17" s="55"/>
    </row>
    <row r="18" spans="1:3" ht="18.75" customHeight="1">
      <c r="A18" s="55" t="s">
        <v>101</v>
      </c>
      <c r="B18" s="55" t="s">
        <v>127</v>
      </c>
      <c r="C18" s="55"/>
    </row>
    <row r="19" spans="1:3" ht="18.75" customHeight="1">
      <c r="A19" s="55" t="s">
        <v>101</v>
      </c>
      <c r="B19" s="55" t="s">
        <v>130</v>
      </c>
      <c r="C19" s="55"/>
    </row>
    <row r="20" spans="1:3" ht="18.75" customHeight="1">
      <c r="A20" s="55" t="s">
        <v>102</v>
      </c>
      <c r="B20" s="55" t="s">
        <v>131</v>
      </c>
      <c r="C20" s="55"/>
    </row>
    <row r="21" spans="1:3" ht="18.75" customHeight="1">
      <c r="A21" s="55" t="s">
        <v>103</v>
      </c>
      <c r="B21" s="55" t="s">
        <v>132</v>
      </c>
      <c r="C21" s="55"/>
    </row>
    <row r="22" spans="1:3" ht="18.75" customHeight="1">
      <c r="A22" s="55" t="s">
        <v>104</v>
      </c>
      <c r="B22" s="55" t="s">
        <v>133</v>
      </c>
      <c r="C22" s="55"/>
    </row>
    <row r="23" spans="1:3" ht="18.75" customHeight="1">
      <c r="A23" s="55" t="s">
        <v>104</v>
      </c>
      <c r="B23" s="55" t="s">
        <v>134</v>
      </c>
      <c r="C23" s="55"/>
    </row>
    <row r="24" spans="1:3" ht="18.75" customHeight="1">
      <c r="A24" s="55" t="s">
        <v>155</v>
      </c>
      <c r="B24" s="55" t="s">
        <v>136</v>
      </c>
      <c r="C24" s="55"/>
    </row>
    <row r="25" spans="1:3" ht="18.75" customHeight="1">
      <c r="A25" s="55" t="s">
        <v>106</v>
      </c>
      <c r="B25" s="55" t="s">
        <v>138</v>
      </c>
      <c r="C25" s="55"/>
    </row>
    <row r="26" spans="1:3" ht="18.75" customHeight="1">
      <c r="A26" s="55" t="s">
        <v>107</v>
      </c>
      <c r="B26" s="55" t="s">
        <v>139</v>
      </c>
      <c r="C26" s="55"/>
    </row>
    <row r="27" spans="1:3" ht="18.75" customHeight="1">
      <c r="A27" s="55" t="s">
        <v>108</v>
      </c>
      <c r="B27" s="55" t="s">
        <v>140</v>
      </c>
      <c r="C27" s="55"/>
    </row>
    <row r="28" spans="1:3" ht="18.75" customHeight="1">
      <c r="A28" s="55" t="s">
        <v>109</v>
      </c>
      <c r="B28" s="55" t="s">
        <v>141</v>
      </c>
      <c r="C28" s="55"/>
    </row>
    <row r="29" spans="1:3" ht="18.75" customHeight="1">
      <c r="A29" s="55" t="s">
        <v>156</v>
      </c>
      <c r="B29" s="55" t="s">
        <v>160</v>
      </c>
      <c r="C29" s="55"/>
    </row>
    <row r="30" spans="1:3" ht="18.75" customHeight="1">
      <c r="A30" s="55" t="s">
        <v>157</v>
      </c>
      <c r="B30" s="55" t="s">
        <v>161</v>
      </c>
      <c r="C30" s="55"/>
    </row>
    <row r="31" spans="1:3" ht="18.75" customHeight="1">
      <c r="A31" s="55" t="s">
        <v>111</v>
      </c>
      <c r="B31" s="55" t="s">
        <v>142</v>
      </c>
      <c r="C31" s="55"/>
    </row>
    <row r="32" spans="1:3" ht="18.75" customHeight="1">
      <c r="A32" s="55" t="s">
        <v>111</v>
      </c>
      <c r="B32" s="55" t="s">
        <v>162</v>
      </c>
      <c r="C32" s="55"/>
    </row>
    <row r="33" spans="1:3" ht="18.75" customHeight="1">
      <c r="A33" s="55" t="s">
        <v>111</v>
      </c>
      <c r="B33" s="55" t="s">
        <v>163</v>
      </c>
      <c r="C33" s="55"/>
    </row>
    <row r="34" spans="1:3" ht="18.75" customHeight="1">
      <c r="A34" s="55" t="s">
        <v>158</v>
      </c>
      <c r="B34" s="55" t="s">
        <v>164</v>
      </c>
      <c r="C34" s="55"/>
    </row>
    <row r="35" spans="1:3" ht="18.75" customHeight="1">
      <c r="A35" s="55" t="s">
        <v>159</v>
      </c>
      <c r="B35" s="55" t="s">
        <v>165</v>
      </c>
      <c r="C35" s="55"/>
    </row>
    <row r="36" spans="1:3" ht="18.75" customHeight="1">
      <c r="A36" s="55" t="s">
        <v>114</v>
      </c>
      <c r="B36" s="55" t="s">
        <v>147</v>
      </c>
      <c r="C36" s="55"/>
    </row>
    <row r="37" spans="1:3" ht="18.75" customHeight="1">
      <c r="A37" s="55" t="s">
        <v>115</v>
      </c>
      <c r="B37" s="55" t="s">
        <v>150</v>
      </c>
      <c r="C37" s="55"/>
    </row>
    <row r="38" spans="1:3" ht="18.75" customHeight="1">
      <c r="A38" s="55" t="s">
        <v>117</v>
      </c>
      <c r="B38" s="55" t="s">
        <v>154</v>
      </c>
      <c r="C38" s="55"/>
    </row>
  </sheetData>
  <mergeCells count="1">
    <mergeCell ref="A2:C2"/>
  </mergeCells>
  <phoneticPr fontId="16" type="noConversion"/>
  <pageMargins left="0.7" right="0.7" top="0.47" bottom="0.47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7" sqref="B7"/>
    </sheetView>
  </sheetViews>
  <sheetFormatPr defaultRowHeight="24.95" customHeight="1"/>
  <cols>
    <col min="1" max="1" width="50.7109375" style="60" customWidth="1"/>
    <col min="2" max="2" width="38.140625" style="60" customWidth="1"/>
    <col min="3" max="16384" width="9.140625" style="60"/>
  </cols>
  <sheetData>
    <row r="1" spans="1:2" ht="24.95" customHeight="1">
      <c r="B1" s="64" t="s">
        <v>175</v>
      </c>
    </row>
    <row r="2" spans="1:2" ht="24.95" customHeight="1">
      <c r="A2" s="97" t="s">
        <v>176</v>
      </c>
      <c r="B2" s="97"/>
    </row>
    <row r="3" spans="1:2" ht="24.95" customHeight="1">
      <c r="A3" s="59" t="s">
        <v>192</v>
      </c>
      <c r="B3" s="63" t="s">
        <v>166</v>
      </c>
    </row>
    <row r="4" spans="1:2" ht="24.95" customHeight="1">
      <c r="A4" s="52" t="s">
        <v>169</v>
      </c>
      <c r="B4" s="53" t="s">
        <v>189</v>
      </c>
    </row>
    <row r="5" spans="1:2" ht="24.95" customHeight="1">
      <c r="A5" s="61" t="s">
        <v>167</v>
      </c>
      <c r="B5" s="76">
        <f>'表1-收支总体情况表'!D7-'表5-一般公共预算支出情况表（按功能分类科目）'!C23</f>
        <v>719.66</v>
      </c>
    </row>
    <row r="6" spans="1:2" ht="24.95" customHeight="1">
      <c r="A6" s="62" t="s">
        <v>168</v>
      </c>
      <c r="B6" s="62">
        <v>16</v>
      </c>
    </row>
    <row r="7" spans="1:2" ht="24.95" customHeight="1">
      <c r="A7" s="61" t="s">
        <v>170</v>
      </c>
      <c r="B7" s="62">
        <v>0</v>
      </c>
    </row>
    <row r="8" spans="1:2" ht="24.95" customHeight="1">
      <c r="A8" s="61" t="s">
        <v>171</v>
      </c>
      <c r="B8" s="62">
        <v>12</v>
      </c>
    </row>
    <row r="9" spans="1:2" ht="24.95" customHeight="1">
      <c r="A9" s="62" t="s">
        <v>172</v>
      </c>
      <c r="B9" s="62">
        <v>0</v>
      </c>
    </row>
    <row r="10" spans="1:2" ht="24.95" customHeight="1">
      <c r="A10" s="62" t="s">
        <v>173</v>
      </c>
      <c r="B10" s="62">
        <v>12</v>
      </c>
    </row>
    <row r="11" spans="1:2" ht="24.95" customHeight="1">
      <c r="A11" s="61" t="s">
        <v>174</v>
      </c>
      <c r="B11" s="62">
        <v>4</v>
      </c>
    </row>
    <row r="12" spans="1:2" ht="24.95" customHeight="1">
      <c r="A12" s="62"/>
      <c r="B12" s="62"/>
    </row>
    <row r="13" spans="1:2" ht="31.5" customHeight="1">
      <c r="A13" s="98" t="s">
        <v>181</v>
      </c>
      <c r="B13" s="99"/>
    </row>
    <row r="14" spans="1:2" ht="31.5" customHeight="1">
      <c r="A14" s="100"/>
      <c r="B14" s="100"/>
    </row>
    <row r="15" spans="1:2" ht="31.5" customHeight="1">
      <c r="A15" s="100"/>
      <c r="B15" s="100"/>
    </row>
    <row r="16" spans="1:2" ht="31.5" customHeight="1">
      <c r="A16" s="100"/>
      <c r="B16" s="100"/>
    </row>
    <row r="17" spans="1:2" ht="31.5" customHeight="1">
      <c r="A17" s="100"/>
      <c r="B17" s="100"/>
    </row>
    <row r="18" spans="1:2" ht="31.5" customHeight="1">
      <c r="A18" s="100"/>
      <c r="B18" s="100"/>
    </row>
  </sheetData>
  <mergeCells count="2">
    <mergeCell ref="A2:B2"/>
    <mergeCell ref="A13:B18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9</vt:i4>
      </vt:variant>
    </vt:vector>
  </HeadingPairs>
  <TitlesOfParts>
    <vt:vector size="21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'表6-一般公共预算基本支出情况（按经济科目）'!Print_Titles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2018-04-20T05:07:31Z</cp:lastPrinted>
  <dcterms:created xsi:type="dcterms:W3CDTF">2018-02-24T02:06:09Z</dcterms:created>
  <dcterms:modified xsi:type="dcterms:W3CDTF">2018-05-21T02:12:21Z</dcterms:modified>
</cp:coreProperties>
</file>