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08" windowWidth="17376" windowHeight="9036"/>
  </bookViews>
  <sheets>
    <sheet name="加工" sheetId="4" r:id="rId1"/>
    <sheet name="蓝坊" sheetId="5" r:id="rId2"/>
    <sheet name="广福" sheetId="6" r:id="rId3"/>
    <sheet name="三圳" sheetId="7" r:id="rId4"/>
    <sheet name="长潭" sheetId="8" r:id="rId5"/>
    <sheet name="新铺" sheetId="9" r:id="rId6"/>
  </sheets>
  <calcPr calcId="145621"/>
</workbook>
</file>

<file path=xl/calcChain.xml><?xml version="1.0" encoding="utf-8"?>
<calcChain xmlns="http://schemas.openxmlformats.org/spreadsheetml/2006/main">
  <c r="K5" i="9" l="1"/>
  <c r="K3" i="9"/>
  <c r="K4" i="9"/>
  <c r="K7" i="9"/>
  <c r="J8" i="9"/>
  <c r="K8" i="9" s="1"/>
  <c r="K9" i="9"/>
  <c r="K10" i="9"/>
  <c r="J11" i="9"/>
  <c r="K11" i="9" s="1"/>
  <c r="K12" i="9"/>
  <c r="K13" i="9"/>
  <c r="L24" i="9" l="1"/>
  <c r="I24" i="9"/>
  <c r="H24" i="9"/>
  <c r="J23" i="9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L15" i="8"/>
  <c r="I15" i="8"/>
  <c r="H15" i="8"/>
  <c r="K14" i="8"/>
  <c r="J13" i="8"/>
  <c r="K13" i="8" s="1"/>
  <c r="K12" i="8"/>
  <c r="K11" i="8"/>
  <c r="K9" i="8"/>
  <c r="J8" i="8"/>
  <c r="J15" i="8" s="1"/>
  <c r="K6" i="8"/>
  <c r="K5" i="8"/>
  <c r="J14" i="7"/>
  <c r="I14" i="7"/>
  <c r="H14" i="7"/>
  <c r="L10" i="7"/>
  <c r="K5" i="7"/>
  <c r="K4" i="7"/>
  <c r="K3" i="7"/>
  <c r="L3" i="7" s="1"/>
  <c r="L7" i="6"/>
  <c r="J7" i="6"/>
  <c r="I7" i="6"/>
  <c r="H7" i="6"/>
  <c r="K5" i="6"/>
  <c r="K7" i="6" s="1"/>
  <c r="L8" i="5"/>
  <c r="K8" i="5"/>
  <c r="J8" i="5"/>
  <c r="I8" i="5"/>
  <c r="H8" i="5"/>
  <c r="J24" i="9" l="1"/>
  <c r="K24" i="9"/>
  <c r="L14" i="7"/>
  <c r="K8" i="8"/>
  <c r="K14" i="7"/>
  <c r="J50" i="4" l="1"/>
  <c r="J54" i="4" l="1"/>
  <c r="K54" i="4" s="1"/>
  <c r="J53" i="4"/>
  <c r="K53" i="4" s="1"/>
  <c r="J52" i="4" l="1"/>
  <c r="K52" i="4" s="1"/>
  <c r="K50" i="4"/>
  <c r="J49" i="4"/>
  <c r="K49" i="4" s="1"/>
  <c r="J51" i="4"/>
  <c r="K51" i="4" s="1"/>
  <c r="J55" i="4"/>
  <c r="J48" i="4"/>
  <c r="K48" i="4" s="1"/>
  <c r="J33" i="4" l="1"/>
  <c r="K33" i="4" s="1"/>
  <c r="K32" i="4"/>
  <c r="K34" i="4"/>
  <c r="K25" i="4"/>
  <c r="K26" i="4"/>
  <c r="K31" i="4"/>
  <c r="K29" i="4"/>
  <c r="J28" i="4"/>
  <c r="K28" i="4" l="1"/>
  <c r="J43" i="4"/>
  <c r="K43" i="4" s="1"/>
  <c r="K42" i="4"/>
  <c r="J40" i="4" l="1"/>
  <c r="K40" i="4" s="1"/>
  <c r="K39" i="4"/>
  <c r="K41" i="4"/>
  <c r="K44" i="4"/>
  <c r="K45" i="4"/>
  <c r="K36" i="4"/>
  <c r="K37" i="4"/>
  <c r="K35" i="4"/>
  <c r="K13" i="4" l="1"/>
  <c r="K14" i="4"/>
  <c r="K12" i="4"/>
  <c r="L19" i="4"/>
  <c r="L12" i="4" l="1"/>
  <c r="L56" i="4" s="1"/>
  <c r="K10" i="4" l="1"/>
</calcChain>
</file>

<file path=xl/sharedStrings.xml><?xml version="1.0" encoding="utf-8"?>
<sst xmlns="http://schemas.openxmlformats.org/spreadsheetml/2006/main" count="342" uniqueCount="136">
  <si>
    <t>型  号</t>
    <phoneticPr fontId="1" type="noConversion"/>
  </si>
  <si>
    <t>数量</t>
    <phoneticPr fontId="1" type="noConversion"/>
  </si>
  <si>
    <t>经营主体负责人</t>
    <phoneticPr fontId="1" type="noConversion"/>
  </si>
  <si>
    <t>基地面积（亩）</t>
    <phoneticPr fontId="1" type="noConversion"/>
  </si>
  <si>
    <t>经营主体名称</t>
    <phoneticPr fontId="1" type="noConversion"/>
  </si>
  <si>
    <t>农机具械名称</t>
    <phoneticPr fontId="1" type="noConversion"/>
  </si>
  <si>
    <t>小计</t>
    <phoneticPr fontId="1" type="noConversion"/>
  </si>
  <si>
    <t>合计补贴</t>
    <phoneticPr fontId="1" type="noConversion"/>
  </si>
  <si>
    <t>割草机</t>
  </si>
  <si>
    <t>蕉岭县丽玲家庭农场</t>
  </si>
  <si>
    <t xml:space="preserve">    蕉岭县适度规模经营农机购置计划明细表</t>
    <phoneticPr fontId="1" type="noConversion"/>
  </si>
  <si>
    <t>两造种植 面积</t>
    <phoneticPr fontId="1" type="noConversion"/>
  </si>
  <si>
    <t>除虫泵</t>
    <phoneticPr fontId="1" type="noConversion"/>
  </si>
  <si>
    <t>井用潜水电机</t>
    <phoneticPr fontId="1" type="noConversion"/>
  </si>
  <si>
    <t>镇别</t>
    <phoneticPr fontId="1" type="noConversion"/>
  </si>
  <si>
    <t>广福镇</t>
    <phoneticPr fontId="1" type="noConversion"/>
  </si>
  <si>
    <t>蓝坊镇</t>
    <phoneticPr fontId="1" type="noConversion"/>
  </si>
  <si>
    <t>王春明</t>
    <phoneticPr fontId="1" type="noConversion"/>
  </si>
  <si>
    <t>钟丽玲</t>
    <phoneticPr fontId="1" type="noConversion"/>
  </si>
  <si>
    <t>长潭镇</t>
    <phoneticPr fontId="1" type="noConversion"/>
  </si>
  <si>
    <t>播种机
延长横梁</t>
  </si>
  <si>
    <t>筑埂机</t>
  </si>
  <si>
    <t>蕉岭县鸿鑫生态农业科技发展有限公司</t>
  </si>
  <si>
    <t>林干松</t>
  </si>
  <si>
    <t>新铺镇</t>
    <phoneticPr fontId="1" type="noConversion"/>
  </si>
  <si>
    <t>三圳镇</t>
    <phoneticPr fontId="1" type="noConversion"/>
  </si>
  <si>
    <t>合计</t>
    <phoneticPr fontId="1" type="noConversion"/>
  </si>
  <si>
    <t>涂见平</t>
    <phoneticPr fontId="1" type="noConversion"/>
  </si>
  <si>
    <t>梅州市超强种养科技有限公司</t>
    <phoneticPr fontId="1" type="noConversion"/>
  </si>
  <si>
    <t>张文超</t>
    <phoneticPr fontId="1" type="noConversion"/>
  </si>
  <si>
    <t>刘仁宽</t>
  </si>
  <si>
    <t>谢汉平</t>
    <phoneticPr fontId="1" type="noConversion"/>
  </si>
  <si>
    <t>曾建礼</t>
    <phoneticPr fontId="1" type="noConversion"/>
  </si>
  <si>
    <t>三轮摩托车</t>
    <phoneticPr fontId="1" type="noConversion"/>
  </si>
  <si>
    <t>总金额（万元）</t>
    <phoneticPr fontId="1" type="noConversion"/>
  </si>
  <si>
    <t>补贴金额（万元）</t>
    <phoneticPr fontId="1" type="noConversion"/>
  </si>
  <si>
    <t>单价    （万元）</t>
    <phoneticPr fontId="1" type="noConversion"/>
  </si>
  <si>
    <t>江苏宗申ZS200ZH-16G</t>
    <phoneticPr fontId="1" type="noConversion"/>
  </si>
  <si>
    <t>蕉岭县三圳镇仁宽家庭农场</t>
    <phoneticPr fontId="1" type="noConversion"/>
  </si>
  <si>
    <t>江苏宗申车业有限公司ZS250ZH-7C</t>
    <phoneticPr fontId="1" type="noConversion"/>
  </si>
  <si>
    <t>农用三轮车</t>
    <phoneticPr fontId="1" type="noConversion"/>
  </si>
  <si>
    <t>泰国本田GX35</t>
    <phoneticPr fontId="1" type="noConversion"/>
  </si>
  <si>
    <t>重庆泵业YQSY100-4.0</t>
    <phoneticPr fontId="1" type="noConversion"/>
  </si>
  <si>
    <t>蕉岭县蓝坊镇文峰农业专业合作社</t>
    <phoneticPr fontId="1" type="noConversion"/>
  </si>
  <si>
    <t>筑梗机</t>
    <phoneticPr fontId="1" type="noConversion"/>
  </si>
  <si>
    <t>吉林省珲春创一实业有限公司1ZG-300A</t>
    <phoneticPr fontId="1" type="noConversion"/>
  </si>
  <si>
    <t>轮式拖拉机</t>
    <phoneticPr fontId="1" type="noConversion"/>
  </si>
  <si>
    <t>雷沃   M604-E</t>
    <phoneticPr fontId="1" type="noConversion"/>
  </si>
  <si>
    <t>旋耕机</t>
    <phoneticPr fontId="1" type="noConversion"/>
  </si>
  <si>
    <t>豪丰   IGQN-160</t>
    <phoneticPr fontId="1" type="noConversion"/>
  </si>
  <si>
    <t>起垄装置</t>
    <phoneticPr fontId="1" type="noConversion"/>
  </si>
  <si>
    <t>蕉岭县锐腾家庭农场</t>
    <phoneticPr fontId="1" type="noConversion"/>
  </si>
  <si>
    <t>刘艳霞</t>
    <phoneticPr fontId="1" type="noConversion"/>
  </si>
  <si>
    <t>宗申ZS150ZH-16</t>
    <phoneticPr fontId="1" type="noConversion"/>
  </si>
  <si>
    <t>蕉岭县三圳镇熙和家庭农场</t>
    <phoneticPr fontId="1" type="noConversion"/>
  </si>
  <si>
    <t>戴贵玲</t>
    <phoneticPr fontId="1" type="noConversion"/>
  </si>
  <si>
    <t>育秧铺盘播种机</t>
    <phoneticPr fontId="1" type="noConversion"/>
  </si>
  <si>
    <t>奥威达    9寸</t>
    <phoneticPr fontId="1" type="noConversion"/>
  </si>
  <si>
    <t xml:space="preserve">矢崎   SYS-5  </t>
    <phoneticPr fontId="1" type="noConversion"/>
  </si>
  <si>
    <t>农用三轮摩托车</t>
    <phoneticPr fontId="1" type="noConversion"/>
  </si>
  <si>
    <t>蕉岭县顺鑫家庭农场</t>
    <phoneticPr fontId="1" type="noConversion"/>
  </si>
  <si>
    <t>蕉岭县建礼家庭农场</t>
    <phoneticPr fontId="1" type="noConversion"/>
  </si>
  <si>
    <t>三轮摩托车</t>
    <phoneticPr fontId="1" type="noConversion"/>
  </si>
  <si>
    <t>蕉岭县新铺镇钟志灵家庭农场</t>
    <phoneticPr fontId="1" type="noConversion"/>
  </si>
  <si>
    <t>钟志灵</t>
    <phoneticPr fontId="1" type="noConversion"/>
  </si>
  <si>
    <t>除虫机</t>
    <phoneticPr fontId="1" type="noConversion"/>
  </si>
  <si>
    <t>水稻育秧铺盘播种机</t>
    <phoneticPr fontId="1" type="noConversion"/>
  </si>
  <si>
    <t>圆筒式床土整理筛选机</t>
    <phoneticPr fontId="1" type="noConversion"/>
  </si>
  <si>
    <t>洋马YT704</t>
    <phoneticPr fontId="1" type="noConversion"/>
  </si>
  <si>
    <t>宗申ZS110ZH-12A</t>
    <phoneticPr fontId="1" type="noConversion"/>
  </si>
  <si>
    <t>本田割草机</t>
    <phoneticPr fontId="1" type="noConversion"/>
  </si>
  <si>
    <t>本田GX35T</t>
    <phoneticPr fontId="1" type="noConversion"/>
  </si>
  <si>
    <t>宗申ZS200ZH-16A</t>
    <phoneticPr fontId="1" type="noConversion"/>
  </si>
  <si>
    <t>新会农机1GS8L-70</t>
    <phoneticPr fontId="1" type="noConversion"/>
  </si>
  <si>
    <t>宗申ZS175ZH-9D</t>
    <phoneticPr fontId="1" type="noConversion"/>
  </si>
  <si>
    <t>宗申ZS200ZH-16F</t>
    <phoneticPr fontId="1" type="noConversion"/>
  </si>
  <si>
    <t>龙舟旋耕机</t>
    <phoneticPr fontId="1" type="noConversion"/>
  </si>
  <si>
    <t>履带自走式1GZL-205型</t>
    <phoneticPr fontId="1" type="noConversion"/>
  </si>
  <si>
    <t>宗申ZS250ZH-7D</t>
    <phoneticPr fontId="1" type="noConversion"/>
  </si>
  <si>
    <t>ME504</t>
    <phoneticPr fontId="1" type="noConversion"/>
  </si>
  <si>
    <t xml:space="preserve">宗申比亚乔牌 BYQ150ZH      </t>
    <phoneticPr fontId="1" type="noConversion"/>
  </si>
  <si>
    <t>旋耕机1.8米</t>
    <phoneticPr fontId="1" type="noConversion"/>
  </si>
  <si>
    <t>1GQN-180A</t>
    <phoneticPr fontId="1" type="noConversion"/>
  </si>
  <si>
    <t>乘坐式高速插秧机</t>
    <phoneticPr fontId="1" type="noConversion"/>
  </si>
  <si>
    <t>井关2Z-6B5(PZ60-AHDRT)型</t>
    <phoneticPr fontId="1" type="noConversion"/>
  </si>
  <si>
    <t>育秧盘</t>
    <phoneticPr fontId="1" type="noConversion"/>
  </si>
  <si>
    <t>9寸</t>
    <phoneticPr fontId="1" type="noConversion"/>
  </si>
  <si>
    <t>轮式拖拉机</t>
    <phoneticPr fontId="1" type="noConversion"/>
  </si>
  <si>
    <t>水田埋茬耕整机</t>
    <phoneticPr fontId="1" type="noConversion"/>
  </si>
  <si>
    <t>平地打浆刀片</t>
    <phoneticPr fontId="1" type="noConversion"/>
  </si>
  <si>
    <t>寒帝、2BP-600A</t>
    <phoneticPr fontId="1" type="noConversion"/>
  </si>
  <si>
    <t>一鸣、5XY-40</t>
    <phoneticPr fontId="1" type="noConversion"/>
  </si>
  <si>
    <t>蕉岭县三圳镇迎芬家庭农场</t>
    <phoneticPr fontId="1" type="noConversion"/>
  </si>
  <si>
    <t>洋马牌YT704</t>
    <phoneticPr fontId="1" type="noConversion"/>
  </si>
  <si>
    <t>育秧播种机</t>
    <phoneticPr fontId="1" type="noConversion"/>
  </si>
  <si>
    <t>矢崎SYS-550C</t>
    <phoneticPr fontId="1" type="noConversion"/>
  </si>
  <si>
    <t>矢崎    SYS-EYSB</t>
    <phoneticPr fontId="1" type="noConversion"/>
  </si>
  <si>
    <t>寒帝   2BP-600A</t>
    <phoneticPr fontId="1" type="noConversion"/>
  </si>
  <si>
    <t>水田平地搅浆机</t>
    <phoneticPr fontId="1" type="noConversion"/>
  </si>
  <si>
    <t>浸种催芽机</t>
    <phoneticPr fontId="1" type="noConversion"/>
  </si>
  <si>
    <t>樱田   1JSL-260</t>
    <phoneticPr fontId="1" type="noConversion"/>
  </si>
  <si>
    <t>樱田  1GSZ-220</t>
    <phoneticPr fontId="1" type="noConversion"/>
  </si>
  <si>
    <t>双亚    1ZD-300</t>
    <phoneticPr fontId="1" type="noConversion"/>
  </si>
  <si>
    <t>洋马 YT704</t>
    <phoneticPr fontId="1" type="noConversion"/>
  </si>
  <si>
    <t>奥威达  AV-3</t>
    <phoneticPr fontId="1" type="noConversion"/>
  </si>
  <si>
    <t>平地搅浆机刀片</t>
    <phoneticPr fontId="1" type="noConversion"/>
  </si>
  <si>
    <t>樱田</t>
    <phoneticPr fontId="1" type="noConversion"/>
  </si>
  <si>
    <t>育秧盘</t>
    <phoneticPr fontId="1" type="noConversion"/>
  </si>
  <si>
    <t>宗申ZS250ZH-7C</t>
    <phoneticPr fontId="1" type="noConversion"/>
  </si>
  <si>
    <t>乘座式高速插秧机</t>
    <phoneticPr fontId="1" type="noConversion"/>
  </si>
  <si>
    <t>东风井关2Z-6B5(PZ60-AHDRT)(FL)</t>
    <phoneticPr fontId="1" type="noConversion"/>
  </si>
  <si>
    <t>寒帝2BP-600A</t>
    <phoneticPr fontId="1" type="noConversion"/>
  </si>
  <si>
    <t>奥威达9寸100克</t>
    <phoneticPr fontId="1" type="noConversion"/>
  </si>
  <si>
    <t>育秧软盘</t>
    <phoneticPr fontId="1" type="noConversion"/>
  </si>
  <si>
    <t xml:space="preserve">宗申比亚乔牌 BYQ150ZH      </t>
    <phoneticPr fontId="1" type="noConversion"/>
  </si>
  <si>
    <t>东方红牌</t>
    <phoneticPr fontId="1" type="noConversion"/>
  </si>
  <si>
    <t>东方红</t>
  </si>
  <si>
    <t>ME504</t>
    <phoneticPr fontId="1" type="noConversion"/>
  </si>
  <si>
    <t>旋耕机1.8米</t>
    <phoneticPr fontId="1" type="noConversion"/>
  </si>
  <si>
    <r>
      <t>宗申ZS250ZH-7D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</si>
  <si>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新会拖拉机带旋耕</t>
    <phoneticPr fontId="1" type="noConversion"/>
  </si>
  <si>
    <t>拖车</t>
    <phoneticPr fontId="1" type="noConversion"/>
  </si>
  <si>
    <t>播种机
延长横梁</t>
    <phoneticPr fontId="1" type="noConversion"/>
  </si>
  <si>
    <t>浙江新界泵业YE2-100L2-4</t>
    <phoneticPr fontId="1" type="noConversion"/>
  </si>
  <si>
    <t>樱田   1GSZ-220</t>
    <phoneticPr fontId="1" type="noConversion"/>
  </si>
  <si>
    <t>浙江新界泵业YE2-100L2-4</t>
    <phoneticPr fontId="1" type="noConversion"/>
  </si>
  <si>
    <t>樱田   1GSZ-220</t>
    <phoneticPr fontId="1" type="noConversion"/>
  </si>
  <si>
    <t>旋耕机1.65米</t>
    <phoneticPr fontId="1" type="noConversion"/>
  </si>
  <si>
    <t>1GQN-165A</t>
    <phoneticPr fontId="1" type="noConversion"/>
  </si>
  <si>
    <t>东方红牌拖拉机</t>
    <phoneticPr fontId="1" type="noConversion"/>
  </si>
  <si>
    <t xml:space="preserve">    蕉岭县适度规模经营项目农机加工设备购置补贴（第一批）公示表</t>
    <phoneticPr fontId="1" type="noConversion"/>
  </si>
  <si>
    <t>总计</t>
    <phoneticPr fontId="1" type="noConversion"/>
  </si>
  <si>
    <t>合计补贴（万元）</t>
    <phoneticPr fontId="1" type="noConversion"/>
  </si>
  <si>
    <t>三轮摩托车</t>
    <phoneticPr fontId="1" type="noConversion"/>
  </si>
  <si>
    <t>三轮摩托车</t>
    <phoneticPr fontId="1" type="noConversion"/>
  </si>
  <si>
    <t>东方红拖拉机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</si>
</sst>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6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C0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9" workbookViewId="0">
      <selection activeCell="F53" sqref="F53"/>
    </sheetView>
  </sheetViews>
  <sheetFormatPr defaultColWidth="9" defaultRowHeight="15.6"/>
  <cols>
    <col min="1" max="1" width="9.21875" style="43" customWidth="1"/>
    <col min="2" max="2" width="10.77734375" style="2" customWidth="1"/>
    <col min="3" max="3" width="8.33203125" style="2" customWidth="1"/>
    <col min="4" max="4" width="9.88671875" style="2" customWidth="1"/>
    <col min="5" max="5" width="8.88671875" style="2" customWidth="1"/>
    <col min="6" max="6" width="16" style="2" customWidth="1"/>
    <col min="7" max="7" width="16.88671875" style="2" customWidth="1"/>
    <col min="8" max="8" width="6.77734375" style="3" customWidth="1"/>
    <col min="9" max="10" width="10" style="3" customWidth="1"/>
    <col min="11" max="11" width="12.77734375" style="58" customWidth="1"/>
    <col min="12" max="12" width="11.77734375" style="59" customWidth="1"/>
    <col min="13" max="14" width="9" style="2"/>
    <col min="15" max="15" width="10" style="2" bestFit="1" customWidth="1"/>
    <col min="16" max="16384" width="9" style="2"/>
  </cols>
  <sheetData>
    <row r="1" spans="1:12" ht="52.5" customHeight="1">
      <c r="A1" s="60" t="s">
        <v>130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9.2" customHeight="1">
      <c r="A2" s="5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4" t="s">
        <v>35</v>
      </c>
      <c r="L2" s="45" t="s">
        <v>132</v>
      </c>
    </row>
    <row r="3" spans="1:12" s="7" customFormat="1" ht="39.6" customHeight="1">
      <c r="A3" s="5" t="s">
        <v>16</v>
      </c>
      <c r="B3" s="1" t="s">
        <v>43</v>
      </c>
      <c r="C3" s="1" t="s">
        <v>17</v>
      </c>
      <c r="D3" s="1">
        <v>296.17200000000003</v>
      </c>
      <c r="E3" s="1">
        <v>526</v>
      </c>
      <c r="F3" s="1" t="s">
        <v>44</v>
      </c>
      <c r="G3" s="1" t="s">
        <v>45</v>
      </c>
      <c r="H3" s="1">
        <v>1</v>
      </c>
      <c r="I3" s="1">
        <v>1.35</v>
      </c>
      <c r="J3" s="1">
        <v>1.35</v>
      </c>
      <c r="K3" s="46">
        <v>0.67500000000000004</v>
      </c>
      <c r="L3" s="45">
        <v>3.6349999999999998</v>
      </c>
    </row>
    <row r="4" spans="1:12" s="7" customFormat="1" ht="30" customHeight="1">
      <c r="A4" s="20"/>
      <c r="B4" s="19"/>
      <c r="C4" s="1"/>
      <c r="D4" s="1"/>
      <c r="E4" s="1"/>
      <c r="F4" s="1" t="s">
        <v>134</v>
      </c>
      <c r="G4" s="1" t="s">
        <v>108</v>
      </c>
      <c r="H4" s="1">
        <v>2</v>
      </c>
      <c r="I4" s="1">
        <v>1.42</v>
      </c>
      <c r="J4" s="1">
        <v>2.84</v>
      </c>
      <c r="K4" s="46">
        <v>1.42</v>
      </c>
      <c r="L4" s="45"/>
    </row>
    <row r="5" spans="1:12" s="7" customFormat="1" ht="30" customHeight="1">
      <c r="A5" s="20"/>
      <c r="B5" s="19"/>
      <c r="C5" s="1"/>
      <c r="D5" s="1"/>
      <c r="E5" s="1"/>
      <c r="F5" s="1" t="s">
        <v>133</v>
      </c>
      <c r="G5" s="1" t="s">
        <v>119</v>
      </c>
      <c r="H5" s="1">
        <v>1</v>
      </c>
      <c r="I5" s="1">
        <v>1.78</v>
      </c>
      <c r="J5" s="1">
        <v>1.78</v>
      </c>
      <c r="K5" s="46">
        <v>0.89</v>
      </c>
      <c r="L5" s="45"/>
    </row>
    <row r="6" spans="1:12" s="7" customFormat="1" ht="30" customHeight="1">
      <c r="A6" s="20"/>
      <c r="B6" s="19"/>
      <c r="C6" s="1"/>
      <c r="D6" s="1"/>
      <c r="E6" s="1"/>
      <c r="F6" s="1" t="s">
        <v>33</v>
      </c>
      <c r="G6" s="1" t="s">
        <v>69</v>
      </c>
      <c r="H6" s="1">
        <v>1</v>
      </c>
      <c r="I6" s="1">
        <v>0.86</v>
      </c>
      <c r="J6" s="1">
        <v>0.86</v>
      </c>
      <c r="K6" s="46">
        <v>0.43</v>
      </c>
      <c r="L6" s="45"/>
    </row>
    <row r="7" spans="1:12" s="7" customFormat="1" ht="30" customHeight="1">
      <c r="A7" s="20"/>
      <c r="B7" s="19"/>
      <c r="C7" s="1"/>
      <c r="D7" s="1"/>
      <c r="E7" s="1"/>
      <c r="F7" s="1" t="s">
        <v>70</v>
      </c>
      <c r="G7" s="1" t="s">
        <v>71</v>
      </c>
      <c r="H7" s="1">
        <v>2</v>
      </c>
      <c r="I7" s="1">
        <v>0.22</v>
      </c>
      <c r="J7" s="1">
        <v>0.44</v>
      </c>
      <c r="K7" s="46">
        <v>0.22</v>
      </c>
      <c r="L7" s="45"/>
    </row>
    <row r="8" spans="1:12" ht="30" customHeight="1">
      <c r="A8" s="21" t="s">
        <v>15</v>
      </c>
      <c r="B8" s="1" t="s">
        <v>9</v>
      </c>
      <c r="C8" s="1" t="s">
        <v>18</v>
      </c>
      <c r="D8" s="15">
        <v>75.44</v>
      </c>
      <c r="E8" s="15">
        <v>150.88</v>
      </c>
      <c r="F8" s="15" t="s">
        <v>12</v>
      </c>
      <c r="G8" s="15" t="s">
        <v>125</v>
      </c>
      <c r="H8" s="15">
        <v>1</v>
      </c>
      <c r="I8" s="15">
        <v>0.19500000000000001</v>
      </c>
      <c r="J8" s="15">
        <v>0.19500000000000001</v>
      </c>
      <c r="K8" s="47">
        <v>9.7500000000000003E-2</v>
      </c>
      <c r="L8" s="45">
        <v>6.8624999999999998</v>
      </c>
    </row>
    <row r="9" spans="1:12" ht="30" customHeight="1">
      <c r="A9" s="21"/>
      <c r="B9" s="17"/>
      <c r="C9" s="17"/>
      <c r="D9" s="17"/>
      <c r="E9" s="17"/>
      <c r="F9" s="15" t="s">
        <v>13</v>
      </c>
      <c r="G9" s="15" t="s">
        <v>42</v>
      </c>
      <c r="H9" s="15">
        <v>1</v>
      </c>
      <c r="I9" s="15">
        <v>0.9</v>
      </c>
      <c r="J9" s="15">
        <v>0.9</v>
      </c>
      <c r="K9" s="47">
        <v>0.45</v>
      </c>
      <c r="L9" s="48"/>
    </row>
    <row r="10" spans="1:12" ht="30" customHeight="1">
      <c r="A10" s="21"/>
      <c r="B10" s="17"/>
      <c r="C10" s="17"/>
      <c r="D10" s="17"/>
      <c r="E10" s="17"/>
      <c r="F10" s="15" t="s">
        <v>8</v>
      </c>
      <c r="G10" s="15" t="s">
        <v>41</v>
      </c>
      <c r="H10" s="15">
        <v>10</v>
      </c>
      <c r="I10" s="15">
        <v>0.255</v>
      </c>
      <c r="J10" s="15">
        <v>2.5499999999999998</v>
      </c>
      <c r="K10" s="47">
        <f>J10*0.5</f>
        <v>1.2749999999999999</v>
      </c>
      <c r="L10" s="48"/>
    </row>
    <row r="11" spans="1:12" ht="30" customHeight="1">
      <c r="A11" s="21"/>
      <c r="B11" s="15"/>
      <c r="C11" s="15"/>
      <c r="D11" s="15"/>
      <c r="E11" s="15"/>
      <c r="F11" s="15" t="s">
        <v>33</v>
      </c>
      <c r="G11" s="15" t="s">
        <v>39</v>
      </c>
      <c r="H11" s="15">
        <v>6</v>
      </c>
      <c r="I11" s="15">
        <v>1.68</v>
      </c>
      <c r="J11" s="15">
        <v>10.08</v>
      </c>
      <c r="K11" s="47">
        <v>5.04</v>
      </c>
      <c r="L11" s="48"/>
    </row>
    <row r="12" spans="1:12" ht="30" customHeight="1">
      <c r="A12" s="5" t="s">
        <v>25</v>
      </c>
      <c r="B12" s="1" t="s">
        <v>51</v>
      </c>
      <c r="C12" s="1" t="s">
        <v>52</v>
      </c>
      <c r="D12" s="12">
        <v>234.24</v>
      </c>
      <c r="E12" s="12">
        <v>468.48</v>
      </c>
      <c r="F12" s="1" t="s">
        <v>33</v>
      </c>
      <c r="G12" s="1" t="s">
        <v>74</v>
      </c>
      <c r="H12" s="1">
        <v>1</v>
      </c>
      <c r="I12" s="1">
        <v>1.1124000000000001</v>
      </c>
      <c r="J12" s="1">
        <v>1.1124000000000001</v>
      </c>
      <c r="K12" s="46">
        <f>J12*0.5</f>
        <v>0.55620000000000003</v>
      </c>
      <c r="L12" s="45">
        <f>K12+K13+K14</f>
        <v>1.5344500000000001</v>
      </c>
    </row>
    <row r="13" spans="1:12" ht="30" customHeight="1">
      <c r="A13" s="20"/>
      <c r="B13" s="1"/>
      <c r="C13" s="1"/>
      <c r="D13" s="1"/>
      <c r="E13" s="1"/>
      <c r="F13" s="1" t="s">
        <v>33</v>
      </c>
      <c r="G13" s="1" t="s">
        <v>53</v>
      </c>
      <c r="H13" s="1">
        <v>1</v>
      </c>
      <c r="I13" s="1">
        <v>0.875</v>
      </c>
      <c r="J13" s="1">
        <v>0.875</v>
      </c>
      <c r="K13" s="46">
        <f t="shared" ref="K13:K14" si="0">J13*0.5</f>
        <v>0.4375</v>
      </c>
      <c r="L13" s="45"/>
    </row>
    <row r="14" spans="1:12" ht="30" customHeight="1">
      <c r="A14" s="20"/>
      <c r="B14" s="1"/>
      <c r="C14" s="1"/>
      <c r="D14" s="1"/>
      <c r="E14" s="1"/>
      <c r="F14" s="1" t="s">
        <v>33</v>
      </c>
      <c r="G14" s="1" t="s">
        <v>75</v>
      </c>
      <c r="H14" s="1">
        <v>1</v>
      </c>
      <c r="I14" s="1">
        <v>1.0814999999999999</v>
      </c>
      <c r="J14" s="1">
        <v>1.0814999999999999</v>
      </c>
      <c r="K14" s="46">
        <f t="shared" si="0"/>
        <v>0.54074999999999995</v>
      </c>
      <c r="L14" s="45"/>
    </row>
    <row r="15" spans="1:12" ht="47.4" customHeight="1">
      <c r="A15" s="21"/>
      <c r="B15" s="1" t="s">
        <v>92</v>
      </c>
      <c r="C15" s="1" t="s">
        <v>27</v>
      </c>
      <c r="D15" s="15">
        <v>59.26</v>
      </c>
      <c r="E15" s="15">
        <v>118.52</v>
      </c>
      <c r="F15" s="15" t="s">
        <v>87</v>
      </c>
      <c r="G15" s="15" t="s">
        <v>93</v>
      </c>
      <c r="H15" s="15">
        <v>1</v>
      </c>
      <c r="I15" s="15">
        <v>11.4</v>
      </c>
      <c r="J15" s="15">
        <v>11.4</v>
      </c>
      <c r="K15" s="47">
        <v>5.7</v>
      </c>
      <c r="L15" s="45">
        <v>5.7</v>
      </c>
    </row>
    <row r="16" spans="1:12" ht="40.200000000000003" customHeight="1">
      <c r="A16" s="20"/>
      <c r="B16" s="1" t="s">
        <v>28</v>
      </c>
      <c r="C16" s="1" t="s">
        <v>29</v>
      </c>
      <c r="D16" s="1">
        <v>119.72</v>
      </c>
      <c r="E16" s="1">
        <v>239.44</v>
      </c>
      <c r="F16" s="1" t="s">
        <v>46</v>
      </c>
      <c r="G16" s="1" t="s">
        <v>47</v>
      </c>
      <c r="H16" s="1">
        <v>1</v>
      </c>
      <c r="I16" s="1">
        <v>7.2</v>
      </c>
      <c r="J16" s="1">
        <v>7.2</v>
      </c>
      <c r="K16" s="46">
        <v>3.6</v>
      </c>
      <c r="L16" s="45">
        <v>3.9649999999999999</v>
      </c>
    </row>
    <row r="17" spans="1:12" ht="30" customHeight="1">
      <c r="A17" s="20"/>
      <c r="B17" s="1"/>
      <c r="C17" s="1"/>
      <c r="D17" s="1"/>
      <c r="E17" s="1"/>
      <c r="F17" s="1" t="s">
        <v>48</v>
      </c>
      <c r="G17" s="1" t="s">
        <v>49</v>
      </c>
      <c r="H17" s="1">
        <v>1</v>
      </c>
      <c r="I17" s="1">
        <v>0.61</v>
      </c>
      <c r="J17" s="1">
        <v>0.61</v>
      </c>
      <c r="K17" s="46">
        <v>0.30499999999999999</v>
      </c>
      <c r="L17" s="49"/>
    </row>
    <row r="18" spans="1:12" ht="30" customHeight="1">
      <c r="A18" s="20"/>
      <c r="B18" s="1"/>
      <c r="C18" s="1"/>
      <c r="D18" s="1"/>
      <c r="E18" s="1"/>
      <c r="F18" s="1" t="s">
        <v>50</v>
      </c>
      <c r="G18" s="1"/>
      <c r="H18" s="1">
        <v>1</v>
      </c>
      <c r="I18" s="1">
        <v>0.12</v>
      </c>
      <c r="J18" s="1">
        <v>0.12</v>
      </c>
      <c r="K18" s="46">
        <v>0.06</v>
      </c>
      <c r="L18" s="49"/>
    </row>
    <row r="19" spans="1:12" ht="44.4" customHeight="1">
      <c r="A19" s="20"/>
      <c r="B19" s="1" t="s">
        <v>54</v>
      </c>
      <c r="C19" s="1" t="s">
        <v>55</v>
      </c>
      <c r="D19" s="12">
        <v>92.2</v>
      </c>
      <c r="E19" s="12">
        <v>184.4</v>
      </c>
      <c r="F19" s="1" t="s">
        <v>33</v>
      </c>
      <c r="G19" s="1" t="s">
        <v>74</v>
      </c>
      <c r="H19" s="1">
        <v>1</v>
      </c>
      <c r="I19" s="1">
        <v>1.1124000000000001</v>
      </c>
      <c r="J19" s="1">
        <v>1.1124000000000001</v>
      </c>
      <c r="K19" s="46">
        <v>0.55620000000000003</v>
      </c>
      <c r="L19" s="45">
        <f>K19+K20</f>
        <v>1.2412000000000001</v>
      </c>
    </row>
    <row r="20" spans="1:12" ht="30" customHeight="1">
      <c r="A20" s="20"/>
      <c r="B20" s="1"/>
      <c r="C20" s="1"/>
      <c r="D20" s="12"/>
      <c r="E20" s="12"/>
      <c r="F20" s="1" t="s">
        <v>33</v>
      </c>
      <c r="G20" s="1" t="s">
        <v>72</v>
      </c>
      <c r="H20" s="1">
        <v>1</v>
      </c>
      <c r="I20" s="1">
        <v>1.37</v>
      </c>
      <c r="J20" s="1">
        <v>1.37</v>
      </c>
      <c r="K20" s="46">
        <v>0.68500000000000005</v>
      </c>
      <c r="L20" s="45"/>
    </row>
    <row r="21" spans="1:12" ht="30" customHeight="1">
      <c r="A21" s="20"/>
      <c r="B21" s="12" t="s">
        <v>38</v>
      </c>
      <c r="C21" s="12" t="s">
        <v>30</v>
      </c>
      <c r="D21" s="1">
        <v>107</v>
      </c>
      <c r="E21" s="1">
        <v>214</v>
      </c>
      <c r="F21" s="1" t="s">
        <v>33</v>
      </c>
      <c r="G21" s="1" t="s">
        <v>37</v>
      </c>
      <c r="H21" s="1">
        <v>1</v>
      </c>
      <c r="I21" s="1">
        <v>1.42</v>
      </c>
      <c r="J21" s="1">
        <v>1.42</v>
      </c>
      <c r="K21" s="46">
        <v>0.71</v>
      </c>
      <c r="L21" s="45">
        <v>0.78600000000000003</v>
      </c>
    </row>
    <row r="22" spans="1:12" ht="30" customHeight="1">
      <c r="A22" s="20"/>
      <c r="B22" s="12"/>
      <c r="C22" s="12"/>
      <c r="D22" s="1"/>
      <c r="E22" s="1"/>
      <c r="F22" s="1" t="s">
        <v>65</v>
      </c>
      <c r="G22" s="1"/>
      <c r="H22" s="1">
        <v>1</v>
      </c>
      <c r="I22" s="1">
        <v>0.152</v>
      </c>
      <c r="J22" s="1">
        <v>0.152</v>
      </c>
      <c r="K22" s="46">
        <v>7.5999999999999998E-2</v>
      </c>
      <c r="L22" s="45"/>
    </row>
    <row r="23" spans="1:12" ht="30" customHeight="1">
      <c r="A23" s="5" t="s">
        <v>19</v>
      </c>
      <c r="B23" s="12" t="s">
        <v>22</v>
      </c>
      <c r="C23" s="12" t="s">
        <v>23</v>
      </c>
      <c r="D23" s="1">
        <v>725.92</v>
      </c>
      <c r="E23" s="1">
        <v>1451.84</v>
      </c>
      <c r="F23" s="12" t="s">
        <v>94</v>
      </c>
      <c r="G23" s="12" t="s">
        <v>95</v>
      </c>
      <c r="H23" s="1">
        <v>1</v>
      </c>
      <c r="I23" s="1">
        <v>2.2999999999999998</v>
      </c>
      <c r="J23" s="1">
        <v>2.2999999999999998</v>
      </c>
      <c r="K23" s="46">
        <v>1.1499999999999999</v>
      </c>
      <c r="L23" s="50">
        <v>22.78</v>
      </c>
    </row>
    <row r="24" spans="1:12" ht="30" customHeight="1">
      <c r="A24" s="20"/>
      <c r="B24" s="1"/>
      <c r="C24" s="1"/>
      <c r="D24" s="1"/>
      <c r="E24" s="1"/>
      <c r="F24" s="12" t="s">
        <v>20</v>
      </c>
      <c r="G24" s="12" t="s">
        <v>96</v>
      </c>
      <c r="H24" s="1">
        <v>1</v>
      </c>
      <c r="I24" s="1">
        <v>3.3</v>
      </c>
      <c r="J24" s="1">
        <v>3.3</v>
      </c>
      <c r="K24" s="46">
        <v>1.65</v>
      </c>
      <c r="L24" s="45"/>
    </row>
    <row r="25" spans="1:12" s="41" customFormat="1" ht="30" customHeight="1">
      <c r="A25" s="20"/>
      <c r="B25" s="1"/>
      <c r="C25" s="1"/>
      <c r="D25" s="1"/>
      <c r="E25" s="1"/>
      <c r="F25" s="12" t="s">
        <v>99</v>
      </c>
      <c r="G25" s="12" t="s">
        <v>58</v>
      </c>
      <c r="H25" s="1">
        <v>1</v>
      </c>
      <c r="I25" s="1">
        <v>1.98</v>
      </c>
      <c r="J25" s="1">
        <v>1.98</v>
      </c>
      <c r="K25" s="46">
        <f>J25*0.5</f>
        <v>0.99</v>
      </c>
      <c r="L25" s="45"/>
    </row>
    <row r="26" spans="1:12" s="41" customFormat="1" ht="30" customHeight="1">
      <c r="A26" s="20"/>
      <c r="B26" s="1"/>
      <c r="C26" s="1"/>
      <c r="D26" s="1"/>
      <c r="E26" s="1"/>
      <c r="F26" s="12" t="s">
        <v>21</v>
      </c>
      <c r="G26" s="12" t="s">
        <v>102</v>
      </c>
      <c r="H26" s="1">
        <v>1</v>
      </c>
      <c r="I26" s="1">
        <v>1.5</v>
      </c>
      <c r="J26" s="1">
        <v>1.5</v>
      </c>
      <c r="K26" s="46">
        <f>J26*0.5</f>
        <v>0.75</v>
      </c>
      <c r="L26" s="45"/>
    </row>
    <row r="27" spans="1:12" ht="30" customHeight="1">
      <c r="A27" s="20"/>
      <c r="B27" s="1"/>
      <c r="C27" s="1"/>
      <c r="D27" s="1"/>
      <c r="E27" s="1"/>
      <c r="F27" s="12" t="s">
        <v>56</v>
      </c>
      <c r="G27" s="12" t="s">
        <v>97</v>
      </c>
      <c r="H27" s="1">
        <v>1</v>
      </c>
      <c r="I27" s="1">
        <v>0.98</v>
      </c>
      <c r="J27" s="1">
        <v>0.98</v>
      </c>
      <c r="K27" s="46">
        <v>0.49</v>
      </c>
      <c r="L27" s="45"/>
    </row>
    <row r="28" spans="1:12" s="41" customFormat="1" ht="30" customHeight="1">
      <c r="A28" s="20"/>
      <c r="B28" s="1"/>
      <c r="C28" s="1"/>
      <c r="D28" s="1"/>
      <c r="E28" s="1"/>
      <c r="F28" s="12" t="s">
        <v>98</v>
      </c>
      <c r="G28" s="12" t="s">
        <v>100</v>
      </c>
      <c r="H28" s="1">
        <v>3</v>
      </c>
      <c r="I28" s="1">
        <v>1.2</v>
      </c>
      <c r="J28" s="1">
        <f>I28*H28</f>
        <v>3.5999999999999996</v>
      </c>
      <c r="K28" s="46">
        <f>J28*0.5</f>
        <v>1.7999999999999998</v>
      </c>
      <c r="L28" s="45"/>
    </row>
    <row r="29" spans="1:12" s="41" customFormat="1" ht="30" customHeight="1">
      <c r="A29" s="20"/>
      <c r="B29" s="1"/>
      <c r="C29" s="1"/>
      <c r="D29" s="1"/>
      <c r="E29" s="1"/>
      <c r="F29" s="12" t="s">
        <v>88</v>
      </c>
      <c r="G29" s="12" t="s">
        <v>101</v>
      </c>
      <c r="H29" s="1">
        <v>1</v>
      </c>
      <c r="I29" s="1">
        <v>0.96</v>
      </c>
      <c r="J29" s="1">
        <v>0.96</v>
      </c>
      <c r="K29" s="46">
        <f>J29*0.5</f>
        <v>0.48</v>
      </c>
      <c r="L29" s="45"/>
    </row>
    <row r="30" spans="1:12" ht="30" customHeight="1">
      <c r="A30" s="20"/>
      <c r="B30" s="1"/>
      <c r="C30" s="1"/>
      <c r="D30" s="1"/>
      <c r="E30" s="1"/>
      <c r="F30" s="12" t="s">
        <v>107</v>
      </c>
      <c r="G30" s="12" t="s">
        <v>57</v>
      </c>
      <c r="H30" s="1">
        <v>10000</v>
      </c>
      <c r="I30" s="1">
        <v>1.2999999999999999E-4</v>
      </c>
      <c r="J30" s="1">
        <v>1.3</v>
      </c>
      <c r="K30" s="46">
        <v>0.65</v>
      </c>
      <c r="L30" s="45"/>
    </row>
    <row r="31" spans="1:12" s="39" customFormat="1" ht="30" customHeight="1">
      <c r="A31" s="20"/>
      <c r="B31" s="1"/>
      <c r="C31" s="1"/>
      <c r="D31" s="1"/>
      <c r="E31" s="1"/>
      <c r="F31" s="12" t="s">
        <v>46</v>
      </c>
      <c r="G31" s="12" t="s">
        <v>103</v>
      </c>
      <c r="H31" s="1">
        <v>2</v>
      </c>
      <c r="I31" s="1">
        <v>12.6</v>
      </c>
      <c r="J31" s="1">
        <v>25.2</v>
      </c>
      <c r="K31" s="46">
        <f t="shared" ref="K31:K33" si="1">J31*0.5</f>
        <v>12.6</v>
      </c>
      <c r="L31" s="45"/>
    </row>
    <row r="32" spans="1:12" ht="30" customHeight="1">
      <c r="A32" s="20"/>
      <c r="B32" s="1"/>
      <c r="C32" s="1"/>
      <c r="D32" s="1"/>
      <c r="E32" s="1"/>
      <c r="F32" s="12" t="s">
        <v>121</v>
      </c>
      <c r="G32" s="12" t="s">
        <v>104</v>
      </c>
      <c r="H32" s="1">
        <v>1</v>
      </c>
      <c r="I32" s="1">
        <v>1</v>
      </c>
      <c r="J32" s="1">
        <v>1</v>
      </c>
      <c r="K32" s="46">
        <f t="shared" si="1"/>
        <v>0.5</v>
      </c>
      <c r="L32" s="45"/>
    </row>
    <row r="33" spans="1:12" s="39" customFormat="1" ht="30" customHeight="1">
      <c r="A33" s="20"/>
      <c r="B33" s="1"/>
      <c r="C33" s="1"/>
      <c r="D33" s="1"/>
      <c r="E33" s="1"/>
      <c r="F33" s="12" t="s">
        <v>105</v>
      </c>
      <c r="G33" s="12" t="s">
        <v>106</v>
      </c>
      <c r="H33" s="1">
        <v>650</v>
      </c>
      <c r="I33" s="1">
        <v>8.0000000000000004E-4</v>
      </c>
      <c r="J33" s="1">
        <f>I33*H33</f>
        <v>0.52</v>
      </c>
      <c r="K33" s="46">
        <f t="shared" si="1"/>
        <v>0.26</v>
      </c>
      <c r="L33" s="45"/>
    </row>
    <row r="34" spans="1:12" s="41" customFormat="1" ht="30" customHeight="1">
      <c r="A34" s="20"/>
      <c r="B34" s="1"/>
      <c r="C34" s="1"/>
      <c r="D34" s="1"/>
      <c r="E34" s="1"/>
      <c r="F34" s="12" t="s">
        <v>59</v>
      </c>
      <c r="G34" s="12" t="s">
        <v>108</v>
      </c>
      <c r="H34" s="1">
        <v>2</v>
      </c>
      <c r="I34" s="1">
        <v>1.46</v>
      </c>
      <c r="J34" s="1">
        <v>2.92</v>
      </c>
      <c r="K34" s="46">
        <f>J34*0.5</f>
        <v>1.46</v>
      </c>
      <c r="L34" s="45"/>
    </row>
    <row r="35" spans="1:12" ht="30" customHeight="1">
      <c r="A35" s="5" t="s">
        <v>24</v>
      </c>
      <c r="B35" s="27" t="s">
        <v>60</v>
      </c>
      <c r="C35" s="1" t="s">
        <v>31</v>
      </c>
      <c r="D35" s="14">
        <v>220</v>
      </c>
      <c r="E35" s="14">
        <v>440</v>
      </c>
      <c r="F35" s="1" t="s">
        <v>129</v>
      </c>
      <c r="G35" s="14" t="s">
        <v>79</v>
      </c>
      <c r="H35" s="14">
        <v>1</v>
      </c>
      <c r="I35" s="14">
        <v>6.9</v>
      </c>
      <c r="J35" s="14">
        <v>6.9</v>
      </c>
      <c r="K35" s="51">
        <f>J35*0.5</f>
        <v>3.45</v>
      </c>
      <c r="L35" s="45">
        <v>21.3</v>
      </c>
    </row>
    <row r="36" spans="1:12" ht="30" customHeight="1">
      <c r="A36" s="20"/>
      <c r="B36" s="11"/>
      <c r="C36" s="14"/>
      <c r="D36" s="14"/>
      <c r="E36" s="14"/>
      <c r="F36" s="1" t="s">
        <v>33</v>
      </c>
      <c r="G36" s="14" t="s">
        <v>80</v>
      </c>
      <c r="H36" s="14">
        <v>3</v>
      </c>
      <c r="I36" s="14">
        <v>0.98</v>
      </c>
      <c r="J36" s="14">
        <v>2.94</v>
      </c>
      <c r="K36" s="51">
        <f t="shared" ref="K36:K45" si="2">J36*0.5</f>
        <v>1.47</v>
      </c>
      <c r="L36" s="48"/>
    </row>
    <row r="37" spans="1:12" s="37" customFormat="1" ht="30" customHeight="1">
      <c r="A37" s="20"/>
      <c r="B37" s="11"/>
      <c r="C37" s="14"/>
      <c r="D37" s="14"/>
      <c r="E37" s="14"/>
      <c r="F37" s="15" t="s">
        <v>81</v>
      </c>
      <c r="G37" s="14" t="s">
        <v>82</v>
      </c>
      <c r="H37" s="14">
        <v>1</v>
      </c>
      <c r="I37" s="14">
        <v>0.75</v>
      </c>
      <c r="J37" s="14">
        <v>0.75</v>
      </c>
      <c r="K37" s="51">
        <f t="shared" si="2"/>
        <v>0.375</v>
      </c>
      <c r="L37" s="48"/>
    </row>
    <row r="38" spans="1:12" s="41" customFormat="1" ht="30" customHeight="1">
      <c r="A38" s="20"/>
      <c r="B38" s="11"/>
      <c r="C38" s="14"/>
      <c r="D38" s="14"/>
      <c r="E38" s="14"/>
      <c r="F38" s="15" t="s">
        <v>127</v>
      </c>
      <c r="G38" s="14" t="s">
        <v>128</v>
      </c>
      <c r="H38" s="14">
        <v>1</v>
      </c>
      <c r="I38" s="14">
        <v>0.6</v>
      </c>
      <c r="J38" s="14">
        <v>0.6</v>
      </c>
      <c r="K38" s="51">
        <v>0.3</v>
      </c>
      <c r="L38" s="48"/>
    </row>
    <row r="39" spans="1:12" ht="30" customHeight="1">
      <c r="A39" s="20"/>
      <c r="B39" s="11"/>
      <c r="C39" s="14"/>
      <c r="D39" s="14"/>
      <c r="E39" s="14"/>
      <c r="F39" s="15" t="s">
        <v>83</v>
      </c>
      <c r="G39" s="14" t="s">
        <v>84</v>
      </c>
      <c r="H39" s="14">
        <v>1</v>
      </c>
      <c r="I39" s="14">
        <v>13.65</v>
      </c>
      <c r="J39" s="14">
        <v>13.65</v>
      </c>
      <c r="K39" s="51">
        <f t="shared" si="2"/>
        <v>6.8250000000000002</v>
      </c>
      <c r="L39" s="48"/>
    </row>
    <row r="40" spans="1:12" ht="30" customHeight="1">
      <c r="A40" s="20"/>
      <c r="B40" s="11"/>
      <c r="C40" s="14"/>
      <c r="D40" s="14"/>
      <c r="E40" s="14"/>
      <c r="F40" s="25" t="s">
        <v>85</v>
      </c>
      <c r="G40" s="25" t="s">
        <v>86</v>
      </c>
      <c r="H40" s="25">
        <v>16000</v>
      </c>
      <c r="I40" s="14">
        <v>1.2999999999999999E-4</v>
      </c>
      <c r="J40" s="14">
        <f>I40*H40</f>
        <v>2.0799999999999996</v>
      </c>
      <c r="K40" s="51">
        <f t="shared" si="2"/>
        <v>1.0399999999999998</v>
      </c>
      <c r="L40" s="48"/>
    </row>
    <row r="41" spans="1:12" ht="30" customHeight="1">
      <c r="A41" s="20"/>
      <c r="B41" s="11"/>
      <c r="C41" s="14"/>
      <c r="D41" s="14"/>
      <c r="E41" s="14"/>
      <c r="F41" s="25" t="s">
        <v>87</v>
      </c>
      <c r="G41" s="25" t="s">
        <v>68</v>
      </c>
      <c r="H41" s="25">
        <v>1</v>
      </c>
      <c r="I41" s="14">
        <v>12.6</v>
      </c>
      <c r="J41" s="14">
        <v>12.6</v>
      </c>
      <c r="K41" s="51">
        <f t="shared" si="2"/>
        <v>6.3</v>
      </c>
      <c r="L41" s="48"/>
    </row>
    <row r="42" spans="1:12" s="38" customFormat="1" ht="30" customHeight="1">
      <c r="A42" s="20"/>
      <c r="B42" s="11"/>
      <c r="C42" s="14"/>
      <c r="D42" s="14"/>
      <c r="E42" s="14"/>
      <c r="F42" s="25" t="s">
        <v>88</v>
      </c>
      <c r="G42" s="25" t="s">
        <v>126</v>
      </c>
      <c r="H42" s="25">
        <v>1</v>
      </c>
      <c r="I42" s="14">
        <v>0.96</v>
      </c>
      <c r="J42" s="14">
        <v>0.96</v>
      </c>
      <c r="K42" s="51">
        <f t="shared" si="2"/>
        <v>0.48</v>
      </c>
      <c r="L42" s="48"/>
    </row>
    <row r="43" spans="1:12" s="38" customFormat="1" ht="30" customHeight="1">
      <c r="A43" s="20"/>
      <c r="B43" s="11"/>
      <c r="C43" s="14"/>
      <c r="D43" s="14"/>
      <c r="E43" s="14"/>
      <c r="F43" s="25" t="s">
        <v>89</v>
      </c>
      <c r="G43" s="25"/>
      <c r="H43" s="25">
        <v>300</v>
      </c>
      <c r="I43" s="14">
        <v>8.0000000000000004E-4</v>
      </c>
      <c r="J43" s="14">
        <f>I43*H43</f>
        <v>0.24000000000000002</v>
      </c>
      <c r="K43" s="51">
        <f t="shared" si="2"/>
        <v>0.12000000000000001</v>
      </c>
      <c r="L43" s="48"/>
    </row>
    <row r="44" spans="1:12" ht="30" customHeight="1">
      <c r="A44" s="20"/>
      <c r="B44" s="11"/>
      <c r="C44" s="14"/>
      <c r="D44" s="14"/>
      <c r="E44" s="14"/>
      <c r="F44" s="25" t="s">
        <v>66</v>
      </c>
      <c r="G44" s="25" t="s">
        <v>90</v>
      </c>
      <c r="H44" s="25">
        <v>1</v>
      </c>
      <c r="I44" s="14">
        <v>0.98</v>
      </c>
      <c r="J44" s="14">
        <v>0.98</v>
      </c>
      <c r="K44" s="51">
        <f t="shared" si="2"/>
        <v>0.49</v>
      </c>
      <c r="L44" s="48"/>
    </row>
    <row r="45" spans="1:12" ht="30" customHeight="1">
      <c r="A45" s="20"/>
      <c r="B45" s="11"/>
      <c r="C45" s="14"/>
      <c r="D45" s="14"/>
      <c r="E45" s="14"/>
      <c r="F45" s="25" t="s">
        <v>67</v>
      </c>
      <c r="G45" s="25" t="s">
        <v>91</v>
      </c>
      <c r="H45" s="25">
        <v>1</v>
      </c>
      <c r="I45" s="14">
        <v>0.9</v>
      </c>
      <c r="J45" s="14">
        <v>0.9</v>
      </c>
      <c r="K45" s="51">
        <f t="shared" si="2"/>
        <v>0.45</v>
      </c>
      <c r="L45" s="48"/>
    </row>
    <row r="46" spans="1:12" ht="30" customHeight="1">
      <c r="A46" s="20"/>
      <c r="B46" s="27" t="s">
        <v>61</v>
      </c>
      <c r="C46" s="1" t="s">
        <v>32</v>
      </c>
      <c r="D46" s="26">
        <v>160</v>
      </c>
      <c r="E46" s="26">
        <v>320</v>
      </c>
      <c r="F46" s="1" t="s">
        <v>76</v>
      </c>
      <c r="G46" s="27" t="s">
        <v>77</v>
      </c>
      <c r="H46" s="27">
        <v>1</v>
      </c>
      <c r="I46" s="27">
        <v>7.3</v>
      </c>
      <c r="J46" s="27">
        <v>7.3</v>
      </c>
      <c r="K46" s="52">
        <v>3.65</v>
      </c>
      <c r="L46" s="45">
        <v>4.5650000000000004</v>
      </c>
    </row>
    <row r="47" spans="1:12" ht="30" customHeight="1">
      <c r="A47" s="20"/>
      <c r="B47" s="1"/>
      <c r="C47" s="1"/>
      <c r="D47" s="27"/>
      <c r="E47" s="27"/>
      <c r="F47" s="1" t="s">
        <v>40</v>
      </c>
      <c r="G47" s="27" t="s">
        <v>78</v>
      </c>
      <c r="H47" s="27">
        <v>1</v>
      </c>
      <c r="I47" s="27">
        <v>1.83</v>
      </c>
      <c r="J47" s="27">
        <v>1.83</v>
      </c>
      <c r="K47" s="52">
        <v>0.91500000000000004</v>
      </c>
      <c r="L47" s="45"/>
    </row>
    <row r="48" spans="1:12" ht="42" customHeight="1">
      <c r="A48" s="5"/>
      <c r="B48" s="1" t="s">
        <v>63</v>
      </c>
      <c r="C48" s="1" t="s">
        <v>64</v>
      </c>
      <c r="D48" s="27">
        <v>133</v>
      </c>
      <c r="E48" s="27">
        <v>266</v>
      </c>
      <c r="F48" s="27" t="s">
        <v>109</v>
      </c>
      <c r="G48" s="27" t="s">
        <v>110</v>
      </c>
      <c r="H48" s="1">
        <v>1</v>
      </c>
      <c r="I48" s="1">
        <v>13.65</v>
      </c>
      <c r="J48" s="1">
        <f t="shared" ref="J48:J54" si="3">I48*H48</f>
        <v>13.65</v>
      </c>
      <c r="K48" s="52">
        <f>J48*0.5</f>
        <v>6.8250000000000002</v>
      </c>
      <c r="L48" s="45">
        <v>14.345000000000001</v>
      </c>
    </row>
    <row r="49" spans="1:12" s="40" customFormat="1" ht="30" customHeight="1">
      <c r="A49" s="5"/>
      <c r="B49" s="1"/>
      <c r="C49" s="1"/>
      <c r="D49" s="27"/>
      <c r="E49" s="27"/>
      <c r="F49" s="24" t="s">
        <v>66</v>
      </c>
      <c r="G49" s="24" t="s">
        <v>111</v>
      </c>
      <c r="H49" s="25">
        <v>1</v>
      </c>
      <c r="I49" s="25">
        <v>0.98</v>
      </c>
      <c r="J49" s="1">
        <f t="shared" si="3"/>
        <v>0.98</v>
      </c>
      <c r="K49" s="52">
        <f>J49*0.5</f>
        <v>0.49</v>
      </c>
      <c r="L49" s="53"/>
    </row>
    <row r="50" spans="1:12" ht="30" customHeight="1">
      <c r="A50" s="5"/>
      <c r="B50" s="27"/>
      <c r="C50" s="27"/>
      <c r="D50" s="27"/>
      <c r="E50" s="27"/>
      <c r="F50" s="25" t="s">
        <v>113</v>
      </c>
      <c r="G50" s="27" t="s">
        <v>112</v>
      </c>
      <c r="H50" s="1">
        <v>16000</v>
      </c>
      <c r="I50" s="1">
        <v>1.2999999999999999E-4</v>
      </c>
      <c r="J50" s="1">
        <f t="shared" si="3"/>
        <v>2.0799999999999996</v>
      </c>
      <c r="K50" s="52">
        <f t="shared" ref="K50" si="4">J50*0.5</f>
        <v>1.0399999999999998</v>
      </c>
      <c r="L50" s="54"/>
    </row>
    <row r="51" spans="1:12" s="40" customFormat="1" ht="30" customHeight="1">
      <c r="A51" s="5"/>
      <c r="B51" s="27"/>
      <c r="C51" s="27"/>
      <c r="D51" s="27"/>
      <c r="E51" s="27"/>
      <c r="F51" s="24" t="s">
        <v>67</v>
      </c>
      <c r="G51" s="24" t="s">
        <v>91</v>
      </c>
      <c r="H51" s="25">
        <v>1</v>
      </c>
      <c r="I51" s="25">
        <v>0.9</v>
      </c>
      <c r="J51" s="1">
        <f t="shared" si="3"/>
        <v>0.9</v>
      </c>
      <c r="K51" s="52">
        <f>J51*0.5</f>
        <v>0.45</v>
      </c>
      <c r="L51" s="54"/>
    </row>
    <row r="52" spans="1:12" ht="30" customHeight="1">
      <c r="A52" s="5"/>
      <c r="B52" s="24"/>
      <c r="C52" s="24"/>
      <c r="D52" s="24"/>
      <c r="E52" s="24"/>
      <c r="F52" s="27" t="s">
        <v>62</v>
      </c>
      <c r="G52" s="27" t="s">
        <v>114</v>
      </c>
      <c r="H52" s="1">
        <v>2</v>
      </c>
      <c r="I52" s="1">
        <v>0.99</v>
      </c>
      <c r="J52" s="1">
        <f t="shared" si="3"/>
        <v>1.98</v>
      </c>
      <c r="K52" s="52">
        <f>J52*0.5</f>
        <v>0.99</v>
      </c>
      <c r="L52" s="55"/>
    </row>
    <row r="53" spans="1:12" ht="30" customHeight="1">
      <c r="A53" s="5"/>
      <c r="B53" s="24"/>
      <c r="C53" s="24"/>
      <c r="D53" s="24"/>
      <c r="E53" s="24"/>
      <c r="F53" s="25" t="s">
        <v>135</v>
      </c>
      <c r="G53" s="25" t="s">
        <v>117</v>
      </c>
      <c r="H53" s="25">
        <v>1</v>
      </c>
      <c r="I53" s="25">
        <v>6.9</v>
      </c>
      <c r="J53" s="1">
        <f t="shared" si="3"/>
        <v>6.9</v>
      </c>
      <c r="K53" s="52">
        <f>J53*0.5</f>
        <v>3.45</v>
      </c>
      <c r="L53" s="55"/>
    </row>
    <row r="54" spans="1:12" s="41" customFormat="1" ht="30" customHeight="1">
      <c r="A54" s="5"/>
      <c r="B54" s="24"/>
      <c r="C54" s="24"/>
      <c r="D54" s="24"/>
      <c r="E54" s="24"/>
      <c r="F54" s="25" t="s">
        <v>118</v>
      </c>
      <c r="G54" s="25"/>
      <c r="H54" s="25">
        <v>1</v>
      </c>
      <c r="I54" s="25">
        <v>0.75</v>
      </c>
      <c r="J54" s="1">
        <f t="shared" si="3"/>
        <v>0.75</v>
      </c>
      <c r="K54" s="52">
        <f>J54*0.5</f>
        <v>0.375</v>
      </c>
      <c r="L54" s="55"/>
    </row>
    <row r="55" spans="1:12" s="36" customFormat="1" ht="30" customHeight="1">
      <c r="A55" s="5"/>
      <c r="B55" s="24"/>
      <c r="C55" s="24"/>
      <c r="D55" s="24"/>
      <c r="E55" s="24"/>
      <c r="F55" s="24" t="s">
        <v>120</v>
      </c>
      <c r="G55" s="24" t="s">
        <v>73</v>
      </c>
      <c r="H55" s="25">
        <v>1</v>
      </c>
      <c r="I55" s="25">
        <v>1.45</v>
      </c>
      <c r="J55" s="1">
        <f t="shared" ref="J55" si="5">I55*H55</f>
        <v>1.45</v>
      </c>
      <c r="K55" s="56">
        <v>0.72499999999999998</v>
      </c>
      <c r="L55" s="55"/>
    </row>
    <row r="56" spans="1:12" ht="30" customHeight="1">
      <c r="A56" s="5" t="s">
        <v>131</v>
      </c>
      <c r="B56" s="24"/>
      <c r="C56" s="24"/>
      <c r="D56" s="24"/>
      <c r="E56" s="24"/>
      <c r="F56" s="24"/>
      <c r="G56" s="24"/>
      <c r="H56" s="25"/>
      <c r="I56" s="25"/>
      <c r="J56" s="25"/>
      <c r="K56" s="57"/>
      <c r="L56" s="55">
        <f>SUM(L3:L55)</f>
        <v>86.714149999999989</v>
      </c>
    </row>
    <row r="57" spans="1:12" ht="24" customHeight="1"/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G15" sqref="G15"/>
    </sheetView>
  </sheetViews>
  <sheetFormatPr defaultColWidth="9" defaultRowHeight="15.6"/>
  <cols>
    <col min="1" max="1" width="10.33203125" style="41" customWidth="1"/>
    <col min="2" max="2" width="10.77734375" style="41" customWidth="1"/>
    <col min="3" max="3" width="8.33203125" style="41" customWidth="1"/>
    <col min="4" max="4" width="9.88671875" style="41" customWidth="1"/>
    <col min="5" max="5" width="8.88671875" style="41" customWidth="1"/>
    <col min="6" max="6" width="16" style="41" customWidth="1"/>
    <col min="7" max="7" width="16.88671875" style="41" customWidth="1"/>
    <col min="8" max="8" width="6.77734375" style="3" customWidth="1"/>
    <col min="9" max="10" width="10" style="3" customWidth="1"/>
    <col min="11" max="11" width="12.77734375" style="41" customWidth="1"/>
    <col min="12" max="12" width="11.77734375" style="23" customWidth="1"/>
    <col min="13" max="15" width="9" style="41"/>
    <col min="16" max="16" width="10" style="41" bestFit="1" customWidth="1"/>
    <col min="17" max="16384" width="9" style="41"/>
  </cols>
  <sheetData>
    <row r="1" spans="1:12" ht="52.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6.2" customHeight="1">
      <c r="A2" s="6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" t="s">
        <v>35</v>
      </c>
      <c r="L2" s="5" t="s">
        <v>7</v>
      </c>
    </row>
    <row r="3" spans="1:12" s="7" customFormat="1" ht="63" customHeight="1">
      <c r="A3" s="32" t="s">
        <v>16</v>
      </c>
      <c r="B3" s="1" t="s">
        <v>43</v>
      </c>
      <c r="C3" s="1" t="s">
        <v>17</v>
      </c>
      <c r="D3" s="1">
        <v>296.17200000000003</v>
      </c>
      <c r="E3" s="1">
        <v>526</v>
      </c>
      <c r="F3" s="1" t="s">
        <v>44</v>
      </c>
      <c r="G3" s="1" t="s">
        <v>45</v>
      </c>
      <c r="H3" s="1">
        <v>1</v>
      </c>
      <c r="I3" s="1">
        <v>1.35</v>
      </c>
      <c r="J3" s="1">
        <v>1.35</v>
      </c>
      <c r="K3" s="1">
        <v>0.67500000000000004</v>
      </c>
      <c r="L3" s="5">
        <v>3.6349999999999998</v>
      </c>
    </row>
    <row r="4" spans="1:12" s="7" customFormat="1" ht="63" customHeight="1">
      <c r="A4" s="8"/>
      <c r="B4" s="19"/>
      <c r="C4" s="1"/>
      <c r="D4" s="1"/>
      <c r="E4" s="1"/>
      <c r="F4" s="1" t="s">
        <v>33</v>
      </c>
      <c r="G4" s="1" t="s">
        <v>108</v>
      </c>
      <c r="H4" s="1">
        <v>2</v>
      </c>
      <c r="I4" s="1">
        <v>1.42</v>
      </c>
      <c r="J4" s="1">
        <v>2.84</v>
      </c>
      <c r="K4" s="1">
        <v>1.42</v>
      </c>
      <c r="L4" s="5"/>
    </row>
    <row r="5" spans="1:12" s="7" customFormat="1" ht="69" customHeight="1">
      <c r="A5" s="8"/>
      <c r="B5" s="19"/>
      <c r="C5" s="1"/>
      <c r="D5" s="1"/>
      <c r="E5" s="1"/>
      <c r="F5" s="1" t="s">
        <v>33</v>
      </c>
      <c r="G5" s="1" t="s">
        <v>119</v>
      </c>
      <c r="H5" s="1">
        <v>1</v>
      </c>
      <c r="I5" s="1">
        <v>1.78</v>
      </c>
      <c r="J5" s="1">
        <v>1.78</v>
      </c>
      <c r="K5" s="1">
        <v>0.89</v>
      </c>
      <c r="L5" s="5"/>
    </row>
    <row r="6" spans="1:12" s="7" customFormat="1" ht="69" customHeight="1">
      <c r="A6" s="8"/>
      <c r="B6" s="19"/>
      <c r="C6" s="1"/>
      <c r="D6" s="1"/>
      <c r="E6" s="1"/>
      <c r="F6" s="1" t="s">
        <v>33</v>
      </c>
      <c r="G6" s="1" t="s">
        <v>69</v>
      </c>
      <c r="H6" s="1">
        <v>1</v>
      </c>
      <c r="I6" s="1">
        <v>0.86</v>
      </c>
      <c r="J6" s="1">
        <v>0.86</v>
      </c>
      <c r="K6" s="1">
        <v>0.43</v>
      </c>
      <c r="L6" s="5"/>
    </row>
    <row r="7" spans="1:12" s="7" customFormat="1" ht="69" customHeight="1">
      <c r="A7" s="8"/>
      <c r="B7" s="19"/>
      <c r="C7" s="1"/>
      <c r="D7" s="1"/>
      <c r="E7" s="1"/>
      <c r="F7" s="1" t="s">
        <v>70</v>
      </c>
      <c r="G7" s="1" t="s">
        <v>71</v>
      </c>
      <c r="H7" s="1">
        <v>2</v>
      </c>
      <c r="I7" s="1">
        <v>0.22</v>
      </c>
      <c r="J7" s="1">
        <v>0.44</v>
      </c>
      <c r="K7" s="1">
        <v>0.22</v>
      </c>
      <c r="L7" s="5"/>
    </row>
    <row r="8" spans="1:12" s="7" customFormat="1" ht="39" customHeight="1">
      <c r="A8" s="32" t="s">
        <v>6</v>
      </c>
      <c r="B8" s="32"/>
      <c r="C8" s="32"/>
      <c r="D8" s="32"/>
      <c r="E8" s="32"/>
      <c r="F8" s="32"/>
      <c r="G8" s="32"/>
      <c r="H8" s="4">
        <f>SUM(H3:H7)</f>
        <v>7</v>
      </c>
      <c r="I8" s="4">
        <f>SUM(I3:I7)</f>
        <v>5.63</v>
      </c>
      <c r="J8" s="4">
        <f>SUM(J3:J7)</f>
        <v>7.2700000000000005</v>
      </c>
      <c r="K8" s="4">
        <f>SUM(K3:K7)</f>
        <v>3.6350000000000002</v>
      </c>
      <c r="L8" s="5">
        <f>SUM(L3:L7)</f>
        <v>3.6349999999999998</v>
      </c>
    </row>
    <row r="9" spans="1:12" ht="24" customHeight="1"/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J14" sqref="J14"/>
    </sheetView>
  </sheetViews>
  <sheetFormatPr defaultColWidth="9" defaultRowHeight="15.6"/>
  <cols>
    <col min="1" max="1" width="10.44140625" style="41" customWidth="1"/>
    <col min="2" max="2" width="10.77734375" style="41" customWidth="1"/>
    <col min="3" max="3" width="8.33203125" style="41" customWidth="1"/>
    <col min="4" max="4" width="9.88671875" style="41" customWidth="1"/>
    <col min="5" max="5" width="8.88671875" style="41" customWidth="1"/>
    <col min="6" max="6" width="16" style="41" customWidth="1"/>
    <col min="7" max="7" width="16.88671875" style="41" customWidth="1"/>
    <col min="8" max="8" width="6.77734375" style="3" customWidth="1"/>
    <col min="9" max="10" width="10" style="3" customWidth="1"/>
    <col min="11" max="11" width="12.77734375" style="41" customWidth="1"/>
    <col min="12" max="12" width="11.77734375" style="23" customWidth="1"/>
    <col min="13" max="15" width="9" style="41"/>
    <col min="16" max="16" width="10" style="41" bestFit="1" customWidth="1"/>
    <col min="17" max="16384" width="9" style="41"/>
  </cols>
  <sheetData>
    <row r="1" spans="1:12" ht="52.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6.2" customHeight="1">
      <c r="A2" s="6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" t="s">
        <v>35</v>
      </c>
      <c r="L2" s="5" t="s">
        <v>7</v>
      </c>
    </row>
    <row r="3" spans="1:12" ht="71.25" customHeight="1">
      <c r="A3" s="31" t="s">
        <v>15</v>
      </c>
      <c r="B3" s="1" t="s">
        <v>9</v>
      </c>
      <c r="C3" s="1" t="s">
        <v>18</v>
      </c>
      <c r="D3" s="15">
        <v>75.44</v>
      </c>
      <c r="E3" s="15">
        <v>150.88</v>
      </c>
      <c r="F3" s="15" t="s">
        <v>12</v>
      </c>
      <c r="G3" s="15" t="s">
        <v>123</v>
      </c>
      <c r="H3" s="15">
        <v>1</v>
      </c>
      <c r="I3" s="15">
        <v>0.19500000000000001</v>
      </c>
      <c r="J3" s="15">
        <v>0.19500000000000001</v>
      </c>
      <c r="K3" s="15">
        <v>9.7500000000000003E-2</v>
      </c>
      <c r="L3" s="5">
        <v>6.8624999999999998</v>
      </c>
    </row>
    <row r="4" spans="1:12" ht="55.5" customHeight="1">
      <c r="A4" s="16"/>
      <c r="B4" s="17"/>
      <c r="C4" s="17"/>
      <c r="D4" s="17"/>
      <c r="E4" s="17"/>
      <c r="F4" s="15" t="s">
        <v>13</v>
      </c>
      <c r="G4" s="15" t="s">
        <v>42</v>
      </c>
      <c r="H4" s="15">
        <v>1</v>
      </c>
      <c r="I4" s="15">
        <v>0.9</v>
      </c>
      <c r="J4" s="15">
        <v>0.9</v>
      </c>
      <c r="K4" s="15">
        <v>0.45</v>
      </c>
      <c r="L4" s="21"/>
    </row>
    <row r="5" spans="1:12" ht="66" customHeight="1">
      <c r="A5" s="16"/>
      <c r="B5" s="17"/>
      <c r="C5" s="17"/>
      <c r="D5" s="17"/>
      <c r="E5" s="17"/>
      <c r="F5" s="15" t="s">
        <v>8</v>
      </c>
      <c r="G5" s="15" t="s">
        <v>41</v>
      </c>
      <c r="H5" s="15">
        <v>10</v>
      </c>
      <c r="I5" s="15">
        <v>0.255</v>
      </c>
      <c r="J5" s="15">
        <v>2.5499999999999998</v>
      </c>
      <c r="K5" s="15">
        <f>J5*0.5</f>
        <v>1.2749999999999999</v>
      </c>
      <c r="L5" s="21"/>
    </row>
    <row r="6" spans="1:12" ht="51.75" customHeight="1">
      <c r="A6" s="16"/>
      <c r="B6" s="15"/>
      <c r="C6" s="15"/>
      <c r="D6" s="15"/>
      <c r="E6" s="15"/>
      <c r="F6" s="15" t="s">
        <v>33</v>
      </c>
      <c r="G6" s="15" t="s">
        <v>39</v>
      </c>
      <c r="H6" s="15">
        <v>6</v>
      </c>
      <c r="I6" s="15">
        <v>1.68</v>
      </c>
      <c r="J6" s="15">
        <v>10.08</v>
      </c>
      <c r="K6" s="15">
        <v>5.04</v>
      </c>
      <c r="L6" s="21"/>
    </row>
    <row r="7" spans="1:12" ht="78" customHeight="1">
      <c r="A7" s="18" t="s">
        <v>6</v>
      </c>
      <c r="B7" s="24"/>
      <c r="C7" s="18"/>
      <c r="D7" s="18"/>
      <c r="E7" s="18"/>
      <c r="F7" s="18"/>
      <c r="G7" s="18"/>
      <c r="H7" s="18">
        <f>SUM(H3:H6)</f>
        <v>18</v>
      </c>
      <c r="I7" s="18">
        <f>SUM(I3:I6)</f>
        <v>3.0300000000000002</v>
      </c>
      <c r="J7" s="18">
        <f>SUM(J3:J6)</f>
        <v>13.725</v>
      </c>
      <c r="K7" s="18">
        <f>SUM(K3:K6)</f>
        <v>6.8624999999999998</v>
      </c>
      <c r="L7" s="21">
        <f>SUM(L3:L6)</f>
        <v>6.8624999999999998</v>
      </c>
    </row>
    <row r="8" spans="1:12" ht="24" customHeight="1"/>
    <row r="9" spans="1:12" ht="24" customHeight="1"/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F3" sqref="F3"/>
    </sheetView>
  </sheetViews>
  <sheetFormatPr defaultColWidth="9" defaultRowHeight="15.6"/>
  <cols>
    <col min="1" max="1" width="12.21875" style="41" customWidth="1"/>
    <col min="2" max="2" width="16.109375" style="41" customWidth="1"/>
    <col min="3" max="3" width="8.33203125" style="41" customWidth="1"/>
    <col min="4" max="4" width="9.88671875" style="41" customWidth="1"/>
    <col min="5" max="5" width="8.88671875" style="41" customWidth="1"/>
    <col min="6" max="6" width="16" style="41" customWidth="1"/>
    <col min="7" max="7" width="16.88671875" style="41" customWidth="1"/>
    <col min="8" max="8" width="6.77734375" style="3" customWidth="1"/>
    <col min="9" max="10" width="10" style="3" customWidth="1"/>
    <col min="11" max="11" width="12.77734375" style="41" customWidth="1"/>
    <col min="12" max="12" width="11.77734375" style="23" customWidth="1"/>
    <col min="13" max="15" width="9" style="41"/>
    <col min="16" max="16" width="10" style="41" bestFit="1" customWidth="1"/>
    <col min="17" max="16384" width="9" style="41"/>
  </cols>
  <sheetData>
    <row r="1" spans="1:12" ht="40.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6.2" customHeight="1">
      <c r="A2" s="6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" t="s">
        <v>35</v>
      </c>
      <c r="L2" s="5" t="s">
        <v>7</v>
      </c>
    </row>
    <row r="3" spans="1:12" ht="47.25" customHeight="1">
      <c r="A3" s="32" t="s">
        <v>25</v>
      </c>
      <c r="B3" s="1" t="s">
        <v>51</v>
      </c>
      <c r="C3" s="1" t="s">
        <v>52</v>
      </c>
      <c r="D3" s="12">
        <v>234.24</v>
      </c>
      <c r="E3" s="12">
        <v>468.48</v>
      </c>
      <c r="F3" s="1" t="s">
        <v>33</v>
      </c>
      <c r="G3" s="1" t="s">
        <v>74</v>
      </c>
      <c r="H3" s="1">
        <v>1</v>
      </c>
      <c r="I3" s="1">
        <v>1.1124000000000001</v>
      </c>
      <c r="J3" s="1">
        <v>1.1124000000000001</v>
      </c>
      <c r="K3" s="1">
        <f>J3*0.5</f>
        <v>0.55620000000000003</v>
      </c>
      <c r="L3" s="5">
        <f>K3+K4+K5</f>
        <v>1.5344500000000001</v>
      </c>
    </row>
    <row r="4" spans="1:12" ht="34.5" customHeight="1">
      <c r="A4" s="10"/>
      <c r="B4" s="1"/>
      <c r="C4" s="1"/>
      <c r="D4" s="1"/>
      <c r="E4" s="1"/>
      <c r="F4" s="1" t="s">
        <v>33</v>
      </c>
      <c r="G4" s="1" t="s">
        <v>53</v>
      </c>
      <c r="H4" s="1">
        <v>1</v>
      </c>
      <c r="I4" s="1">
        <v>0.875</v>
      </c>
      <c r="J4" s="1">
        <v>0.875</v>
      </c>
      <c r="K4" s="1">
        <f t="shared" ref="K4:K5" si="0">J4*0.5</f>
        <v>0.4375</v>
      </c>
      <c r="L4" s="5"/>
    </row>
    <row r="5" spans="1:12" ht="32.25" customHeight="1">
      <c r="A5" s="10"/>
      <c r="B5" s="1"/>
      <c r="C5" s="1"/>
      <c r="D5" s="1"/>
      <c r="E5" s="1"/>
      <c r="F5" s="1" t="s">
        <v>33</v>
      </c>
      <c r="G5" s="1" t="s">
        <v>75</v>
      </c>
      <c r="H5" s="1">
        <v>1</v>
      </c>
      <c r="I5" s="1">
        <v>1.0814999999999999</v>
      </c>
      <c r="J5" s="1">
        <v>1.0814999999999999</v>
      </c>
      <c r="K5" s="1">
        <f t="shared" si="0"/>
        <v>0.54074999999999995</v>
      </c>
      <c r="L5" s="5"/>
    </row>
    <row r="6" spans="1:12" ht="42.75" customHeight="1">
      <c r="A6" s="13"/>
      <c r="B6" s="1" t="s">
        <v>92</v>
      </c>
      <c r="C6" s="1" t="s">
        <v>27</v>
      </c>
      <c r="D6" s="15">
        <v>59.26</v>
      </c>
      <c r="E6" s="15">
        <v>118.52</v>
      </c>
      <c r="F6" s="15" t="s">
        <v>46</v>
      </c>
      <c r="G6" s="15" t="s">
        <v>93</v>
      </c>
      <c r="H6" s="15">
        <v>1</v>
      </c>
      <c r="I6" s="15">
        <v>11.4</v>
      </c>
      <c r="J6" s="15">
        <v>11.4</v>
      </c>
      <c r="K6" s="15">
        <v>5.7</v>
      </c>
      <c r="L6" s="5">
        <v>5.7</v>
      </c>
    </row>
    <row r="7" spans="1:12" ht="43.5" customHeight="1">
      <c r="A7" s="10"/>
      <c r="B7" s="1" t="s">
        <v>28</v>
      </c>
      <c r="C7" s="1" t="s">
        <v>29</v>
      </c>
      <c r="D7" s="1">
        <v>119.72</v>
      </c>
      <c r="E7" s="1">
        <v>239.44</v>
      </c>
      <c r="F7" s="1" t="s">
        <v>46</v>
      </c>
      <c r="G7" s="1" t="s">
        <v>47</v>
      </c>
      <c r="H7" s="1">
        <v>1</v>
      </c>
      <c r="I7" s="1">
        <v>7.2</v>
      </c>
      <c r="J7" s="1">
        <v>7.2</v>
      </c>
      <c r="K7" s="1">
        <v>3.6</v>
      </c>
      <c r="L7" s="5">
        <v>3.9649999999999999</v>
      </c>
    </row>
    <row r="8" spans="1:12" ht="23.25" customHeight="1">
      <c r="A8" s="10"/>
      <c r="B8" s="1"/>
      <c r="C8" s="1"/>
      <c r="D8" s="1"/>
      <c r="E8" s="1"/>
      <c r="F8" s="1" t="s">
        <v>48</v>
      </c>
      <c r="G8" s="1" t="s">
        <v>49</v>
      </c>
      <c r="H8" s="1">
        <v>1</v>
      </c>
      <c r="I8" s="1">
        <v>0.61</v>
      </c>
      <c r="J8" s="1">
        <v>0.61</v>
      </c>
      <c r="K8" s="1">
        <v>0.30499999999999999</v>
      </c>
      <c r="L8" s="5"/>
    </row>
    <row r="9" spans="1:12" ht="23.25" customHeight="1">
      <c r="A9" s="10"/>
      <c r="B9" s="1"/>
      <c r="C9" s="1"/>
      <c r="D9" s="1"/>
      <c r="E9" s="1"/>
      <c r="F9" s="1" t="s">
        <v>50</v>
      </c>
      <c r="G9" s="1"/>
      <c r="H9" s="1">
        <v>1</v>
      </c>
      <c r="I9" s="1">
        <v>0.12</v>
      </c>
      <c r="J9" s="1">
        <v>0.12</v>
      </c>
      <c r="K9" s="1">
        <v>0.06</v>
      </c>
      <c r="L9" s="5"/>
    </row>
    <row r="10" spans="1:12" ht="45" customHeight="1">
      <c r="A10" s="10"/>
      <c r="B10" s="1" t="s">
        <v>54</v>
      </c>
      <c r="C10" s="1" t="s">
        <v>55</v>
      </c>
      <c r="D10" s="12">
        <v>92.2</v>
      </c>
      <c r="E10" s="12">
        <v>184.4</v>
      </c>
      <c r="F10" s="1" t="s">
        <v>33</v>
      </c>
      <c r="G10" s="1" t="s">
        <v>74</v>
      </c>
      <c r="H10" s="1">
        <v>1</v>
      </c>
      <c r="I10" s="1">
        <v>1.1124000000000001</v>
      </c>
      <c r="J10" s="1">
        <v>1.1124000000000001</v>
      </c>
      <c r="K10" s="1">
        <v>0.55620000000000003</v>
      </c>
      <c r="L10" s="5">
        <f>K10+K11</f>
        <v>1.2412000000000001</v>
      </c>
    </row>
    <row r="11" spans="1:12" ht="28.5" customHeight="1">
      <c r="A11" s="10"/>
      <c r="B11" s="1"/>
      <c r="C11" s="1"/>
      <c r="D11" s="12"/>
      <c r="E11" s="12"/>
      <c r="F11" s="1" t="s">
        <v>33</v>
      </c>
      <c r="G11" s="1" t="s">
        <v>72</v>
      </c>
      <c r="H11" s="1">
        <v>1</v>
      </c>
      <c r="I11" s="1">
        <v>1.37</v>
      </c>
      <c r="J11" s="1">
        <v>1.37</v>
      </c>
      <c r="K11" s="1">
        <v>0.68500000000000005</v>
      </c>
      <c r="L11" s="5"/>
    </row>
    <row r="12" spans="1:12" ht="45" customHeight="1">
      <c r="A12" s="10"/>
      <c r="B12" s="12" t="s">
        <v>38</v>
      </c>
      <c r="C12" s="12" t="s">
        <v>30</v>
      </c>
      <c r="D12" s="1">
        <v>107</v>
      </c>
      <c r="E12" s="1">
        <v>214</v>
      </c>
      <c r="F12" s="1" t="s">
        <v>33</v>
      </c>
      <c r="G12" s="1" t="s">
        <v>37</v>
      </c>
      <c r="H12" s="1">
        <v>1</v>
      </c>
      <c r="I12" s="1">
        <v>1.42</v>
      </c>
      <c r="J12" s="1">
        <v>1.42</v>
      </c>
      <c r="K12" s="1">
        <v>0.71</v>
      </c>
      <c r="L12" s="5">
        <v>0.78600000000000003</v>
      </c>
    </row>
    <row r="13" spans="1:12" ht="28.5" customHeight="1">
      <c r="A13" s="10"/>
      <c r="B13" s="12"/>
      <c r="C13" s="12"/>
      <c r="D13" s="1"/>
      <c r="E13" s="1"/>
      <c r="F13" s="1" t="s">
        <v>65</v>
      </c>
      <c r="G13" s="1"/>
      <c r="H13" s="1">
        <v>1</v>
      </c>
      <c r="I13" s="1">
        <v>0.152</v>
      </c>
      <c r="J13" s="1">
        <v>0.152</v>
      </c>
      <c r="K13" s="1">
        <v>7.5999999999999998E-2</v>
      </c>
      <c r="L13" s="5"/>
    </row>
    <row r="14" spans="1:12" ht="30.75" customHeight="1">
      <c r="A14" s="32" t="s">
        <v>26</v>
      </c>
      <c r="B14" s="35"/>
      <c r="C14" s="35"/>
      <c r="D14" s="35"/>
      <c r="E14" s="35"/>
      <c r="F14" s="35"/>
      <c r="G14" s="35"/>
      <c r="H14" s="4">
        <f>SUM(H3:H13)</f>
        <v>11</v>
      </c>
      <c r="I14" s="4">
        <f>SUM(I3:I13)</f>
        <v>26.453300000000006</v>
      </c>
      <c r="J14" s="4">
        <f>SUM(J3:J13)</f>
        <v>26.453300000000006</v>
      </c>
      <c r="K14" s="4">
        <f>SUM(K3:K13)</f>
        <v>13.226650000000003</v>
      </c>
      <c r="L14" s="5">
        <f>SUM(L3:L13)</f>
        <v>13.226650000000001</v>
      </c>
    </row>
    <row r="15" spans="1:12" ht="24" customHeight="1"/>
    <row r="16" spans="1:12" ht="24" customHeight="1"/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9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F27" sqref="F27"/>
    </sheetView>
  </sheetViews>
  <sheetFormatPr defaultColWidth="9" defaultRowHeight="15.6"/>
  <cols>
    <col min="1" max="1" width="12.88671875" style="41" customWidth="1"/>
    <col min="2" max="2" width="25" style="41" customWidth="1"/>
    <col min="3" max="3" width="11.109375" style="41" customWidth="1"/>
    <col min="4" max="4" width="9.6640625" style="41" customWidth="1"/>
    <col min="5" max="5" width="8.88671875" style="41" customWidth="1"/>
    <col min="6" max="6" width="25.109375" style="41" customWidth="1"/>
    <col min="7" max="7" width="16.88671875" style="41" customWidth="1"/>
    <col min="8" max="8" width="6.77734375" style="3" customWidth="1"/>
    <col min="9" max="9" width="10" style="3" customWidth="1"/>
    <col min="10" max="10" width="14" style="3" customWidth="1"/>
    <col min="11" max="11" width="12.77734375" style="41" customWidth="1"/>
    <col min="12" max="12" width="14.21875" style="23" customWidth="1"/>
    <col min="13" max="15" width="9" style="41"/>
    <col min="16" max="16" width="10" style="41" bestFit="1" customWidth="1"/>
    <col min="17" max="16384" width="9" style="41"/>
  </cols>
  <sheetData>
    <row r="1" spans="1:12" ht="33.7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6.2" customHeight="1">
      <c r="A2" s="6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" t="s">
        <v>35</v>
      </c>
      <c r="L2" s="5" t="s">
        <v>7</v>
      </c>
    </row>
    <row r="3" spans="1:12" ht="38.25" customHeight="1">
      <c r="A3" s="32" t="s">
        <v>19</v>
      </c>
      <c r="B3" s="12" t="s">
        <v>22</v>
      </c>
      <c r="C3" s="12" t="s">
        <v>23</v>
      </c>
      <c r="D3" s="1">
        <v>725.92</v>
      </c>
      <c r="E3" s="1">
        <v>1451.84</v>
      </c>
      <c r="F3" s="12" t="s">
        <v>94</v>
      </c>
      <c r="G3" s="12" t="s">
        <v>95</v>
      </c>
      <c r="H3" s="1">
        <v>1</v>
      </c>
      <c r="I3" s="1">
        <v>2.2999999999999998</v>
      </c>
      <c r="J3" s="1">
        <v>2.2999999999999998</v>
      </c>
      <c r="K3" s="1">
        <v>1.1499999999999999</v>
      </c>
      <c r="L3" s="42">
        <v>22.78</v>
      </c>
    </row>
    <row r="4" spans="1:12" ht="44.25" customHeight="1">
      <c r="A4" s="8"/>
      <c r="B4" s="1"/>
      <c r="C4" s="1"/>
      <c r="D4" s="1"/>
      <c r="E4" s="1"/>
      <c r="F4" s="12" t="s">
        <v>122</v>
      </c>
      <c r="G4" s="12" t="s">
        <v>96</v>
      </c>
      <c r="H4" s="1">
        <v>1</v>
      </c>
      <c r="I4" s="1">
        <v>3.3</v>
      </c>
      <c r="J4" s="1">
        <v>3.3</v>
      </c>
      <c r="K4" s="1">
        <v>1.65</v>
      </c>
      <c r="L4" s="5"/>
    </row>
    <row r="5" spans="1:12" ht="44.25" customHeight="1">
      <c r="A5" s="8"/>
      <c r="B5" s="1"/>
      <c r="C5" s="1"/>
      <c r="D5" s="1"/>
      <c r="E5" s="1"/>
      <c r="F5" s="12" t="s">
        <v>99</v>
      </c>
      <c r="G5" s="12" t="s">
        <v>58</v>
      </c>
      <c r="H5" s="1">
        <v>1</v>
      </c>
      <c r="I5" s="1">
        <v>1.98</v>
      </c>
      <c r="J5" s="1">
        <v>1.98</v>
      </c>
      <c r="K5" s="1">
        <f>J5*0.5</f>
        <v>0.99</v>
      </c>
      <c r="L5" s="5"/>
    </row>
    <row r="6" spans="1:12" ht="44.25" customHeight="1">
      <c r="A6" s="8"/>
      <c r="B6" s="1"/>
      <c r="C6" s="1"/>
      <c r="D6" s="1"/>
      <c r="E6" s="1"/>
      <c r="F6" s="12" t="s">
        <v>21</v>
      </c>
      <c r="G6" s="12" t="s">
        <v>102</v>
      </c>
      <c r="H6" s="1">
        <v>1</v>
      </c>
      <c r="I6" s="1">
        <v>1.5</v>
      </c>
      <c r="J6" s="1">
        <v>1.5</v>
      </c>
      <c r="K6" s="1">
        <f>J6*0.5</f>
        <v>0.75</v>
      </c>
      <c r="L6" s="5"/>
    </row>
    <row r="7" spans="1:12" ht="44.25" customHeight="1">
      <c r="A7" s="8"/>
      <c r="B7" s="1"/>
      <c r="C7" s="1"/>
      <c r="D7" s="1"/>
      <c r="E7" s="1"/>
      <c r="F7" s="12" t="s">
        <v>56</v>
      </c>
      <c r="G7" s="12" t="s">
        <v>97</v>
      </c>
      <c r="H7" s="1">
        <v>1</v>
      </c>
      <c r="I7" s="1">
        <v>0.98</v>
      </c>
      <c r="J7" s="1">
        <v>0.98</v>
      </c>
      <c r="K7" s="1">
        <v>0.49</v>
      </c>
      <c r="L7" s="5"/>
    </row>
    <row r="8" spans="1:12" ht="44.25" customHeight="1">
      <c r="A8" s="8"/>
      <c r="B8" s="1"/>
      <c r="C8" s="1"/>
      <c r="D8" s="1"/>
      <c r="E8" s="1"/>
      <c r="F8" s="12" t="s">
        <v>98</v>
      </c>
      <c r="G8" s="12" t="s">
        <v>100</v>
      </c>
      <c r="H8" s="1">
        <v>3</v>
      </c>
      <c r="I8" s="1">
        <v>1.2</v>
      </c>
      <c r="J8" s="1">
        <f>I8*H8</f>
        <v>3.5999999999999996</v>
      </c>
      <c r="K8" s="1">
        <f>J8*0.5</f>
        <v>1.7999999999999998</v>
      </c>
      <c r="L8" s="5"/>
    </row>
    <row r="9" spans="1:12" ht="44.25" customHeight="1">
      <c r="A9" s="8"/>
      <c r="B9" s="1"/>
      <c r="C9" s="1"/>
      <c r="D9" s="1"/>
      <c r="E9" s="1"/>
      <c r="F9" s="12" t="s">
        <v>88</v>
      </c>
      <c r="G9" s="12" t="s">
        <v>101</v>
      </c>
      <c r="H9" s="1">
        <v>1</v>
      </c>
      <c r="I9" s="1">
        <v>0.96</v>
      </c>
      <c r="J9" s="1">
        <v>0.96</v>
      </c>
      <c r="K9" s="1">
        <f>J9*0.5</f>
        <v>0.48</v>
      </c>
      <c r="L9" s="5"/>
    </row>
    <row r="10" spans="1:12" ht="44.25" customHeight="1">
      <c r="A10" s="8"/>
      <c r="B10" s="1"/>
      <c r="C10" s="1"/>
      <c r="D10" s="1"/>
      <c r="E10" s="1"/>
      <c r="F10" s="12" t="s">
        <v>85</v>
      </c>
      <c r="G10" s="12" t="s">
        <v>57</v>
      </c>
      <c r="H10" s="1">
        <v>10000</v>
      </c>
      <c r="I10" s="1">
        <v>1.2999999999999999E-4</v>
      </c>
      <c r="J10" s="1">
        <v>1.3</v>
      </c>
      <c r="K10" s="1">
        <v>0.65</v>
      </c>
      <c r="L10" s="5"/>
    </row>
    <row r="11" spans="1:12" ht="30" customHeight="1">
      <c r="A11" s="10"/>
      <c r="B11" s="1"/>
      <c r="C11" s="1"/>
      <c r="D11" s="1"/>
      <c r="E11" s="1"/>
      <c r="F11" s="12" t="s">
        <v>46</v>
      </c>
      <c r="G11" s="12" t="s">
        <v>103</v>
      </c>
      <c r="H11" s="1">
        <v>2</v>
      </c>
      <c r="I11" s="1">
        <v>12.6</v>
      </c>
      <c r="J11" s="1">
        <v>25.2</v>
      </c>
      <c r="K11" s="1">
        <f t="shared" ref="K11:K13" si="0">J11*0.5</f>
        <v>12.6</v>
      </c>
      <c r="L11" s="5"/>
    </row>
    <row r="12" spans="1:12" ht="30" customHeight="1">
      <c r="A12" s="10"/>
      <c r="B12" s="1"/>
      <c r="C12" s="1"/>
      <c r="D12" s="1"/>
      <c r="E12" s="1"/>
      <c r="F12" s="12" t="s">
        <v>121</v>
      </c>
      <c r="G12" s="12" t="s">
        <v>104</v>
      </c>
      <c r="H12" s="1">
        <v>1</v>
      </c>
      <c r="I12" s="1">
        <v>1</v>
      </c>
      <c r="J12" s="1">
        <v>1</v>
      </c>
      <c r="K12" s="1">
        <f t="shared" si="0"/>
        <v>0.5</v>
      </c>
      <c r="L12" s="5"/>
    </row>
    <row r="13" spans="1:12" ht="30" customHeight="1">
      <c r="A13" s="10"/>
      <c r="B13" s="1"/>
      <c r="C13" s="1"/>
      <c r="D13" s="1"/>
      <c r="E13" s="1"/>
      <c r="F13" s="12" t="s">
        <v>105</v>
      </c>
      <c r="G13" s="12" t="s">
        <v>106</v>
      </c>
      <c r="H13" s="1">
        <v>650</v>
      </c>
      <c r="I13" s="1">
        <v>8.0000000000000004E-4</v>
      </c>
      <c r="J13" s="1">
        <f>I13*H13</f>
        <v>0.52</v>
      </c>
      <c r="K13" s="1">
        <f t="shared" si="0"/>
        <v>0.26</v>
      </c>
      <c r="L13" s="5"/>
    </row>
    <row r="14" spans="1:12" ht="30" customHeight="1">
      <c r="A14" s="10"/>
      <c r="B14" s="1"/>
      <c r="C14" s="1"/>
      <c r="D14" s="1"/>
      <c r="E14" s="1"/>
      <c r="F14" s="12" t="s">
        <v>59</v>
      </c>
      <c r="G14" s="12" t="s">
        <v>108</v>
      </c>
      <c r="H14" s="1">
        <v>2</v>
      </c>
      <c r="I14" s="1">
        <v>1.46</v>
      </c>
      <c r="J14" s="1">
        <v>2.92</v>
      </c>
      <c r="K14" s="1">
        <f>J14*0.5</f>
        <v>1.46</v>
      </c>
      <c r="L14" s="5"/>
    </row>
    <row r="15" spans="1:12" ht="43.5" customHeight="1">
      <c r="A15" s="33" t="s">
        <v>6</v>
      </c>
      <c r="B15" s="11"/>
      <c r="C15" s="11"/>
      <c r="D15" s="11"/>
      <c r="E15" s="11"/>
      <c r="F15" s="11"/>
      <c r="G15" s="9"/>
      <c r="H15" s="34">
        <f>SUM(H3:H14)</f>
        <v>10664</v>
      </c>
      <c r="I15" s="34">
        <f>SUM(I3:I14)</f>
        <v>27.280930000000001</v>
      </c>
      <c r="J15" s="34">
        <f>SUM(J3:J14)</f>
        <v>45.560000000000009</v>
      </c>
      <c r="K15" s="34">
        <v>22.78</v>
      </c>
      <c r="L15" s="5">
        <f>SUM(L3:L13)</f>
        <v>22.78</v>
      </c>
    </row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8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R14" sqref="R14"/>
    </sheetView>
  </sheetViews>
  <sheetFormatPr defaultColWidth="9" defaultRowHeight="15.6"/>
  <cols>
    <col min="1" max="1" width="11.109375" style="41" customWidth="1"/>
    <col min="2" max="2" width="10.77734375" style="41" customWidth="1"/>
    <col min="3" max="3" width="8.33203125" style="41" customWidth="1"/>
    <col min="4" max="4" width="9.88671875" style="41" customWidth="1"/>
    <col min="5" max="5" width="8.88671875" style="41" customWidth="1"/>
    <col min="6" max="6" width="16" style="41" customWidth="1"/>
    <col min="7" max="7" width="16.88671875" style="41" customWidth="1"/>
    <col min="8" max="8" width="6.77734375" style="3" customWidth="1"/>
    <col min="9" max="10" width="10" style="3" customWidth="1"/>
    <col min="11" max="11" width="12.77734375" style="41" customWidth="1"/>
    <col min="12" max="12" width="11.77734375" style="23" customWidth="1"/>
    <col min="13" max="14" width="9" style="41"/>
    <col min="15" max="15" width="12.88671875" style="41" customWidth="1"/>
    <col min="16" max="16" width="20.109375" style="41" customWidth="1"/>
    <col min="17" max="16384" width="9" style="41"/>
  </cols>
  <sheetData>
    <row r="1" spans="1:12" ht="25.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46.2" customHeight="1">
      <c r="A2" s="6" t="s">
        <v>14</v>
      </c>
      <c r="B2" s="4" t="s">
        <v>4</v>
      </c>
      <c r="C2" s="4" t="s">
        <v>2</v>
      </c>
      <c r="D2" s="4" t="s">
        <v>3</v>
      </c>
      <c r="E2" s="4" t="s">
        <v>11</v>
      </c>
      <c r="F2" s="4" t="s">
        <v>5</v>
      </c>
      <c r="G2" s="4" t="s">
        <v>0</v>
      </c>
      <c r="H2" s="4" t="s">
        <v>1</v>
      </c>
      <c r="I2" s="4" t="s">
        <v>36</v>
      </c>
      <c r="J2" s="4" t="s">
        <v>34</v>
      </c>
      <c r="K2" s="4" t="s">
        <v>35</v>
      </c>
      <c r="L2" s="5" t="s">
        <v>7</v>
      </c>
    </row>
    <row r="3" spans="1:12" ht="35.25" customHeight="1">
      <c r="A3" s="32" t="s">
        <v>24</v>
      </c>
      <c r="B3" s="27" t="s">
        <v>60</v>
      </c>
      <c r="C3" s="1" t="s">
        <v>31</v>
      </c>
      <c r="D3" s="14">
        <v>220</v>
      </c>
      <c r="E3" s="14">
        <v>440</v>
      </c>
      <c r="F3" s="1" t="s">
        <v>115</v>
      </c>
      <c r="G3" s="14" t="s">
        <v>79</v>
      </c>
      <c r="H3" s="14">
        <v>1</v>
      </c>
      <c r="I3" s="14">
        <v>6.9</v>
      </c>
      <c r="J3" s="14">
        <v>6.9</v>
      </c>
      <c r="K3" s="14">
        <f>J3*0.5</f>
        <v>3.45</v>
      </c>
      <c r="L3" s="5">
        <v>21.324999999999999</v>
      </c>
    </row>
    <row r="4" spans="1:12" ht="30" customHeight="1">
      <c r="A4" s="10"/>
      <c r="B4" s="11"/>
      <c r="C4" s="14"/>
      <c r="D4" s="14"/>
      <c r="E4" s="14"/>
      <c r="F4" s="1" t="s">
        <v>33</v>
      </c>
      <c r="G4" s="14" t="s">
        <v>80</v>
      </c>
      <c r="H4" s="14">
        <v>3</v>
      </c>
      <c r="I4" s="14">
        <v>0.98</v>
      </c>
      <c r="J4" s="14">
        <v>2.94</v>
      </c>
      <c r="K4" s="14">
        <f t="shared" ref="K4:K13" si="0">J4*0.5</f>
        <v>1.47</v>
      </c>
      <c r="L4" s="21"/>
    </row>
    <row r="5" spans="1:12" ht="29.25" customHeight="1">
      <c r="A5" s="10"/>
      <c r="B5" s="11"/>
      <c r="C5" s="14"/>
      <c r="D5" s="14"/>
      <c r="E5" s="14"/>
      <c r="F5" s="15" t="s">
        <v>81</v>
      </c>
      <c r="G5" s="14" t="s">
        <v>82</v>
      </c>
      <c r="H5" s="14">
        <v>1</v>
      </c>
      <c r="I5" s="14">
        <v>0.75</v>
      </c>
      <c r="J5" s="14">
        <v>0.75</v>
      </c>
      <c r="K5" s="14">
        <f t="shared" si="0"/>
        <v>0.375</v>
      </c>
      <c r="L5" s="21"/>
    </row>
    <row r="6" spans="1:12" ht="26.25" customHeight="1">
      <c r="A6" s="10"/>
      <c r="B6" s="11"/>
      <c r="C6" s="14"/>
      <c r="D6" s="14"/>
      <c r="E6" s="14"/>
      <c r="F6" s="15" t="s">
        <v>127</v>
      </c>
      <c r="G6" s="14" t="s">
        <v>128</v>
      </c>
      <c r="H6" s="14">
        <v>1</v>
      </c>
      <c r="I6" s="14">
        <v>0.65</v>
      </c>
      <c r="J6" s="14">
        <v>0.65</v>
      </c>
      <c r="K6" s="14">
        <v>0.32500000000000001</v>
      </c>
      <c r="L6" s="21"/>
    </row>
    <row r="7" spans="1:12" ht="32.25" customHeight="1">
      <c r="A7" s="10"/>
      <c r="B7" s="11"/>
      <c r="C7" s="14"/>
      <c r="D7" s="14"/>
      <c r="E7" s="14"/>
      <c r="F7" s="15" t="s">
        <v>83</v>
      </c>
      <c r="G7" s="14" t="s">
        <v>84</v>
      </c>
      <c r="H7" s="14">
        <v>1</v>
      </c>
      <c r="I7" s="14">
        <v>13.65</v>
      </c>
      <c r="J7" s="14">
        <v>13.65</v>
      </c>
      <c r="K7" s="14">
        <f t="shared" si="0"/>
        <v>6.8250000000000002</v>
      </c>
      <c r="L7" s="21"/>
    </row>
    <row r="8" spans="1:12" ht="24.75" customHeight="1">
      <c r="A8" s="10"/>
      <c r="B8" s="11"/>
      <c r="C8" s="14"/>
      <c r="D8" s="14"/>
      <c r="E8" s="14"/>
      <c r="F8" s="25" t="s">
        <v>85</v>
      </c>
      <c r="G8" s="25" t="s">
        <v>86</v>
      </c>
      <c r="H8" s="25">
        <v>16000</v>
      </c>
      <c r="I8" s="14">
        <v>1.2999999999999999E-4</v>
      </c>
      <c r="J8" s="14">
        <f>I8*H8</f>
        <v>2.0799999999999996</v>
      </c>
      <c r="K8" s="14">
        <f t="shared" si="0"/>
        <v>1.0399999999999998</v>
      </c>
      <c r="L8" s="21"/>
    </row>
    <row r="9" spans="1:12" ht="28.5" customHeight="1">
      <c r="A9" s="10"/>
      <c r="B9" s="11"/>
      <c r="C9" s="14"/>
      <c r="D9" s="14"/>
      <c r="E9" s="14"/>
      <c r="F9" s="25" t="s">
        <v>46</v>
      </c>
      <c r="G9" s="25" t="s">
        <v>68</v>
      </c>
      <c r="H9" s="25">
        <v>1</v>
      </c>
      <c r="I9" s="14">
        <v>12.6</v>
      </c>
      <c r="J9" s="14">
        <v>12.6</v>
      </c>
      <c r="K9" s="14">
        <f t="shared" si="0"/>
        <v>6.3</v>
      </c>
      <c r="L9" s="21"/>
    </row>
    <row r="10" spans="1:12" ht="27.75" customHeight="1">
      <c r="A10" s="10"/>
      <c r="B10" s="11"/>
      <c r="C10" s="14"/>
      <c r="D10" s="14"/>
      <c r="E10" s="14"/>
      <c r="F10" s="25" t="s">
        <v>88</v>
      </c>
      <c r="G10" s="25" t="s">
        <v>124</v>
      </c>
      <c r="H10" s="25">
        <v>1</v>
      </c>
      <c r="I10" s="14">
        <v>0.96</v>
      </c>
      <c r="J10" s="14">
        <v>0.96</v>
      </c>
      <c r="K10" s="14">
        <f t="shared" si="0"/>
        <v>0.48</v>
      </c>
      <c r="L10" s="21"/>
    </row>
    <row r="11" spans="1:12" ht="24" customHeight="1">
      <c r="A11" s="10"/>
      <c r="B11" s="11"/>
      <c r="C11" s="14"/>
      <c r="D11" s="14"/>
      <c r="E11" s="14"/>
      <c r="F11" s="25" t="s">
        <v>89</v>
      </c>
      <c r="G11" s="25"/>
      <c r="H11" s="25">
        <v>300</v>
      </c>
      <c r="I11" s="14">
        <v>8.0000000000000004E-4</v>
      </c>
      <c r="J11" s="14">
        <f>I11*H11</f>
        <v>0.24000000000000002</v>
      </c>
      <c r="K11" s="14">
        <f t="shared" si="0"/>
        <v>0.12000000000000001</v>
      </c>
      <c r="L11" s="21"/>
    </row>
    <row r="12" spans="1:12" ht="34.5" customHeight="1">
      <c r="A12" s="10"/>
      <c r="B12" s="11"/>
      <c r="C12" s="14"/>
      <c r="D12" s="14"/>
      <c r="E12" s="14"/>
      <c r="F12" s="25" t="s">
        <v>66</v>
      </c>
      <c r="G12" s="25" t="s">
        <v>90</v>
      </c>
      <c r="H12" s="25">
        <v>1</v>
      </c>
      <c r="I12" s="14">
        <v>0.98</v>
      </c>
      <c r="J12" s="14">
        <v>0.98</v>
      </c>
      <c r="K12" s="14">
        <f t="shared" si="0"/>
        <v>0.49</v>
      </c>
      <c r="L12" s="21"/>
    </row>
    <row r="13" spans="1:12" ht="34.5" customHeight="1">
      <c r="A13" s="10"/>
      <c r="B13" s="11"/>
      <c r="C13" s="14"/>
      <c r="D13" s="14"/>
      <c r="E13" s="14"/>
      <c r="F13" s="25" t="s">
        <v>67</v>
      </c>
      <c r="G13" s="25" t="s">
        <v>91</v>
      </c>
      <c r="H13" s="25">
        <v>1</v>
      </c>
      <c r="I13" s="14">
        <v>0.9</v>
      </c>
      <c r="J13" s="14">
        <v>0.9</v>
      </c>
      <c r="K13" s="14">
        <f t="shared" si="0"/>
        <v>0.45</v>
      </c>
      <c r="L13" s="21"/>
    </row>
    <row r="14" spans="1:12" ht="42" customHeight="1">
      <c r="A14" s="10"/>
      <c r="B14" s="27" t="s">
        <v>61</v>
      </c>
      <c r="C14" s="1" t="s">
        <v>32</v>
      </c>
      <c r="D14" s="26">
        <v>160</v>
      </c>
      <c r="E14" s="26">
        <v>320</v>
      </c>
      <c r="F14" s="1" t="s">
        <v>76</v>
      </c>
      <c r="G14" s="27" t="s">
        <v>77</v>
      </c>
      <c r="H14" s="27">
        <v>1</v>
      </c>
      <c r="I14" s="27">
        <v>7.3</v>
      </c>
      <c r="J14" s="27">
        <v>7.3</v>
      </c>
      <c r="K14" s="27">
        <v>3.65</v>
      </c>
      <c r="L14" s="5">
        <v>4.5650000000000004</v>
      </c>
    </row>
    <row r="15" spans="1:12" ht="42" customHeight="1">
      <c r="A15" s="10"/>
      <c r="B15" s="1"/>
      <c r="C15" s="1"/>
      <c r="D15" s="27"/>
      <c r="E15" s="27"/>
      <c r="F15" s="1" t="s">
        <v>40</v>
      </c>
      <c r="G15" s="27" t="s">
        <v>78</v>
      </c>
      <c r="H15" s="27">
        <v>1</v>
      </c>
      <c r="I15" s="27">
        <v>1.83</v>
      </c>
      <c r="J15" s="27">
        <v>1.83</v>
      </c>
      <c r="K15" s="27">
        <v>0.91500000000000004</v>
      </c>
      <c r="L15" s="5"/>
    </row>
    <row r="16" spans="1:12" ht="48.75" customHeight="1">
      <c r="A16" s="28"/>
      <c r="B16" s="1" t="s">
        <v>63</v>
      </c>
      <c r="C16" s="1" t="s">
        <v>64</v>
      </c>
      <c r="D16" s="27">
        <v>133</v>
      </c>
      <c r="E16" s="27">
        <v>266</v>
      </c>
      <c r="F16" s="27" t="s">
        <v>109</v>
      </c>
      <c r="G16" s="27" t="s">
        <v>110</v>
      </c>
      <c r="H16" s="1">
        <v>1</v>
      </c>
      <c r="I16" s="1">
        <v>13.65</v>
      </c>
      <c r="J16" s="1">
        <f t="shared" ref="J16:J23" si="1">I16*H16</f>
        <v>13.65</v>
      </c>
      <c r="K16" s="27">
        <f>J16*0.5</f>
        <v>6.8250000000000002</v>
      </c>
      <c r="L16" s="5">
        <v>14.345000000000001</v>
      </c>
    </row>
    <row r="17" spans="1:12" ht="36" customHeight="1">
      <c r="A17" s="28"/>
      <c r="B17" s="1"/>
      <c r="C17" s="1"/>
      <c r="D17" s="27"/>
      <c r="E17" s="27"/>
      <c r="F17" s="24" t="s">
        <v>66</v>
      </c>
      <c r="G17" s="24" t="s">
        <v>111</v>
      </c>
      <c r="H17" s="25">
        <v>1</v>
      </c>
      <c r="I17" s="25">
        <v>0.98</v>
      </c>
      <c r="J17" s="1">
        <f t="shared" si="1"/>
        <v>0.98</v>
      </c>
      <c r="K17" s="27">
        <f>J17*0.5</f>
        <v>0.49</v>
      </c>
      <c r="L17" s="30"/>
    </row>
    <row r="18" spans="1:12" ht="36" customHeight="1">
      <c r="A18" s="28"/>
      <c r="B18" s="27"/>
      <c r="C18" s="27"/>
      <c r="D18" s="27"/>
      <c r="E18" s="27"/>
      <c r="F18" s="25" t="s">
        <v>113</v>
      </c>
      <c r="G18" s="27" t="s">
        <v>112</v>
      </c>
      <c r="H18" s="1">
        <v>16000</v>
      </c>
      <c r="I18" s="1">
        <v>1.2999999999999999E-4</v>
      </c>
      <c r="J18" s="1">
        <f t="shared" si="1"/>
        <v>2.0799999999999996</v>
      </c>
      <c r="K18" s="27">
        <f t="shared" ref="K18" si="2">J18*0.5</f>
        <v>1.0399999999999998</v>
      </c>
      <c r="L18" s="22"/>
    </row>
    <row r="19" spans="1:12" ht="36" customHeight="1">
      <c r="A19" s="28"/>
      <c r="B19" s="27"/>
      <c r="C19" s="27"/>
      <c r="D19" s="27"/>
      <c r="E19" s="27"/>
      <c r="F19" s="24" t="s">
        <v>67</v>
      </c>
      <c r="G19" s="24" t="s">
        <v>91</v>
      </c>
      <c r="H19" s="25">
        <v>1</v>
      </c>
      <c r="I19" s="25">
        <v>0.9</v>
      </c>
      <c r="J19" s="1">
        <f t="shared" si="1"/>
        <v>0.9</v>
      </c>
      <c r="K19" s="27">
        <f>J19*0.5</f>
        <v>0.45</v>
      </c>
      <c r="L19" s="22"/>
    </row>
    <row r="20" spans="1:12" ht="36" customHeight="1">
      <c r="A20" s="24"/>
      <c r="B20" s="24"/>
      <c r="C20" s="24"/>
      <c r="D20" s="24"/>
      <c r="E20" s="24"/>
      <c r="F20" s="27" t="s">
        <v>33</v>
      </c>
      <c r="G20" s="27" t="s">
        <v>80</v>
      </c>
      <c r="H20" s="1">
        <v>2</v>
      </c>
      <c r="I20" s="1">
        <v>0.99</v>
      </c>
      <c r="J20" s="1">
        <f t="shared" si="1"/>
        <v>1.98</v>
      </c>
      <c r="K20" s="27">
        <f>J20*0.5</f>
        <v>0.99</v>
      </c>
      <c r="L20" s="29"/>
    </row>
    <row r="21" spans="1:12" ht="36" customHeight="1">
      <c r="A21" s="24"/>
      <c r="B21" s="24"/>
      <c r="C21" s="24"/>
      <c r="D21" s="24"/>
      <c r="E21" s="24"/>
      <c r="F21" s="25" t="s">
        <v>116</v>
      </c>
      <c r="G21" s="25" t="s">
        <v>79</v>
      </c>
      <c r="H21" s="25">
        <v>1</v>
      </c>
      <c r="I21" s="25">
        <v>6.9</v>
      </c>
      <c r="J21" s="1">
        <f t="shared" si="1"/>
        <v>6.9</v>
      </c>
      <c r="K21" s="27">
        <f>J21*0.5</f>
        <v>3.45</v>
      </c>
      <c r="L21" s="29"/>
    </row>
    <row r="22" spans="1:12" ht="36" customHeight="1">
      <c r="A22" s="24"/>
      <c r="B22" s="24"/>
      <c r="C22" s="24"/>
      <c r="D22" s="24"/>
      <c r="E22" s="24"/>
      <c r="F22" s="25" t="s">
        <v>81</v>
      </c>
      <c r="G22" s="25"/>
      <c r="H22" s="25">
        <v>1</v>
      </c>
      <c r="I22" s="25">
        <v>0.75</v>
      </c>
      <c r="J22" s="1">
        <f t="shared" si="1"/>
        <v>0.75</v>
      </c>
      <c r="K22" s="27">
        <f>J22*0.5</f>
        <v>0.375</v>
      </c>
      <c r="L22" s="29"/>
    </row>
    <row r="23" spans="1:12" ht="36" customHeight="1">
      <c r="A23" s="24"/>
      <c r="B23" s="24"/>
      <c r="C23" s="24"/>
      <c r="D23" s="24"/>
      <c r="E23" s="24"/>
      <c r="F23" s="24" t="s">
        <v>120</v>
      </c>
      <c r="G23" s="24" t="s">
        <v>73</v>
      </c>
      <c r="H23" s="25">
        <v>1</v>
      </c>
      <c r="I23" s="25">
        <v>1.45</v>
      </c>
      <c r="J23" s="1">
        <f t="shared" si="1"/>
        <v>1.45</v>
      </c>
      <c r="K23" s="25">
        <v>0.72499999999999998</v>
      </c>
      <c r="L23" s="29"/>
    </row>
    <row r="24" spans="1:12" ht="42.75" customHeight="1">
      <c r="A24" s="4" t="s">
        <v>6</v>
      </c>
      <c r="B24" s="1"/>
      <c r="C24" s="1"/>
      <c r="D24" s="1"/>
      <c r="E24" s="1"/>
      <c r="F24" s="1"/>
      <c r="G24" s="1"/>
      <c r="H24" s="1">
        <f>SUM(H3:H23)</f>
        <v>32321</v>
      </c>
      <c r="I24" s="1">
        <f>SUM(I3:I23)</f>
        <v>73.121059999999986</v>
      </c>
      <c r="J24" s="1">
        <f>SUM(J3:J23)</f>
        <v>80.470000000000013</v>
      </c>
      <c r="K24" s="1">
        <f>SUM(K3:K23)</f>
        <v>40.235000000000007</v>
      </c>
      <c r="L24" s="5">
        <f>SUM(L3:L21)</f>
        <v>40.234999999999999</v>
      </c>
    </row>
    <row r="25" spans="1:12" ht="24" customHeight="1"/>
    <row r="26" spans="1:12" ht="24" customHeight="1"/>
  </sheetData>
  <mergeCells count="1">
    <mergeCell ref="A1:L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加工</vt:lpstr>
      <vt:lpstr>蓝坊</vt:lpstr>
      <vt:lpstr>广福</vt:lpstr>
      <vt:lpstr>三圳</vt:lpstr>
      <vt:lpstr>长潭</vt:lpstr>
      <vt:lpstr>新铺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SHXMB</cp:lastModifiedBy>
  <cp:lastPrinted>2019-10-15T01:04:54Z</cp:lastPrinted>
  <dcterms:created xsi:type="dcterms:W3CDTF">2018-11-16T07:31:24Z</dcterms:created>
  <dcterms:modified xsi:type="dcterms:W3CDTF">2019-10-15T01:15:32Z</dcterms:modified>
</cp:coreProperties>
</file>