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23295" windowHeight="9480"/>
  </bookViews>
  <sheets>
    <sheet name="附表2" sheetId="1" r:id="rId1"/>
  </sheets>
  <definedNames>
    <definedName name="_xlnm.Print_Titles" localSheetId="0">附表2!$1:$4</definedName>
  </definedNames>
  <calcPr calcId="125725"/>
</workbook>
</file>

<file path=xl/calcChain.xml><?xml version="1.0" encoding="utf-8"?>
<calcChain xmlns="http://schemas.openxmlformats.org/spreadsheetml/2006/main">
  <c r="G65" i="1"/>
  <c r="P64"/>
  <c r="Q64" s="1"/>
  <c r="L64"/>
  <c r="M64" s="1"/>
  <c r="G64"/>
  <c r="H64" s="1"/>
  <c r="J64" s="1"/>
  <c r="P63"/>
  <c r="Q63" s="1"/>
  <c r="M63"/>
  <c r="L63"/>
  <c r="G63"/>
  <c r="H63" s="1"/>
  <c r="J63" s="1"/>
  <c r="P62"/>
  <c r="Q62" s="1"/>
  <c r="L62"/>
  <c r="G62"/>
  <c r="P61"/>
  <c r="Q61" s="1"/>
  <c r="L61"/>
  <c r="M61" s="1"/>
  <c r="G61"/>
  <c r="H61" s="1"/>
  <c r="J61" s="1"/>
  <c r="P60"/>
  <c r="Q60" s="1"/>
  <c r="L60"/>
  <c r="M60" s="1"/>
  <c r="G60"/>
  <c r="H60" s="1"/>
  <c r="N59"/>
  <c r="K59"/>
  <c r="I59"/>
  <c r="F59"/>
  <c r="E59"/>
  <c r="D59"/>
  <c r="C59"/>
  <c r="B59"/>
  <c r="P57"/>
  <c r="Q57" s="1"/>
  <c r="L57"/>
  <c r="M57" s="1"/>
  <c r="G57"/>
  <c r="H57" s="1"/>
  <c r="P56"/>
  <c r="Q56" s="1"/>
  <c r="L56"/>
  <c r="M56" s="1"/>
  <c r="G56"/>
  <c r="H56" s="1"/>
  <c r="P55"/>
  <c r="Q55" s="1"/>
  <c r="L55"/>
  <c r="M55" s="1"/>
  <c r="G55"/>
  <c r="H55" s="1"/>
  <c r="J55" s="1"/>
  <c r="P54"/>
  <c r="Q54" s="1"/>
  <c r="L54"/>
  <c r="M54" s="1"/>
  <c r="H54"/>
  <c r="J54" s="1"/>
  <c r="G54"/>
  <c r="Q53"/>
  <c r="P53"/>
  <c r="M53"/>
  <c r="L53"/>
  <c r="G53"/>
  <c r="H53" s="1"/>
  <c r="J53" s="1"/>
  <c r="P52"/>
  <c r="Q52" s="1"/>
  <c r="L52"/>
  <c r="M52" s="1"/>
  <c r="G52"/>
  <c r="H52" s="1"/>
  <c r="J52" s="1"/>
  <c r="P51"/>
  <c r="Q51" s="1"/>
  <c r="L51"/>
  <c r="M51" s="1"/>
  <c r="G51"/>
  <c r="H51" s="1"/>
  <c r="J51" s="1"/>
  <c r="P50"/>
  <c r="Q50" s="1"/>
  <c r="L50"/>
  <c r="M50" s="1"/>
  <c r="G50"/>
  <c r="H50" s="1"/>
  <c r="J50" s="1"/>
  <c r="P49"/>
  <c r="Q49" s="1"/>
  <c r="L49"/>
  <c r="M49" s="1"/>
  <c r="G49"/>
  <c r="H49" s="1"/>
  <c r="J49" s="1"/>
  <c r="P48"/>
  <c r="Q48" s="1"/>
  <c r="L48"/>
  <c r="M48" s="1"/>
  <c r="G48"/>
  <c r="H48" s="1"/>
  <c r="J48" s="1"/>
  <c r="Q47"/>
  <c r="P47"/>
  <c r="M47"/>
  <c r="L47"/>
  <c r="G47"/>
  <c r="H47" s="1"/>
  <c r="J47" s="1"/>
  <c r="P46"/>
  <c r="Q46" s="1"/>
  <c r="L46"/>
  <c r="M46" s="1"/>
  <c r="H46"/>
  <c r="J46" s="1"/>
  <c r="G46"/>
  <c r="P45"/>
  <c r="Q45" s="1"/>
  <c r="M45"/>
  <c r="L45"/>
  <c r="G45"/>
  <c r="H45" s="1"/>
  <c r="J45" s="1"/>
  <c r="P44"/>
  <c r="Q44" s="1"/>
  <c r="L44"/>
  <c r="M44" s="1"/>
  <c r="G44"/>
  <c r="H44" s="1"/>
  <c r="J44" s="1"/>
  <c r="P43"/>
  <c r="Q43" s="1"/>
  <c r="L43"/>
  <c r="M43" s="1"/>
  <c r="G43"/>
  <c r="H43" s="1"/>
  <c r="J43" s="1"/>
  <c r="P42"/>
  <c r="Q42" s="1"/>
  <c r="L42"/>
  <c r="M42" s="1"/>
  <c r="G42"/>
  <c r="H42" s="1"/>
  <c r="J42" s="1"/>
  <c r="P41"/>
  <c r="Q41" s="1"/>
  <c r="L41"/>
  <c r="M41" s="1"/>
  <c r="G41"/>
  <c r="H41" s="1"/>
  <c r="J41" s="1"/>
  <c r="P40"/>
  <c r="Q40" s="1"/>
  <c r="L40"/>
  <c r="M40" s="1"/>
  <c r="G40"/>
  <c r="H40" s="1"/>
  <c r="J40" s="1"/>
  <c r="P39"/>
  <c r="Q39" s="1"/>
  <c r="L39"/>
  <c r="M39" s="1"/>
  <c r="G39"/>
  <c r="H39" s="1"/>
  <c r="J39" s="1"/>
  <c r="P38"/>
  <c r="Q38" s="1"/>
  <c r="L38"/>
  <c r="M38" s="1"/>
  <c r="H38"/>
  <c r="J38" s="1"/>
  <c r="G38"/>
  <c r="Q37"/>
  <c r="P37"/>
  <c r="M37"/>
  <c r="L37"/>
  <c r="G37"/>
  <c r="H37" s="1"/>
  <c r="J37" s="1"/>
  <c r="P36"/>
  <c r="Q36" s="1"/>
  <c r="L36"/>
  <c r="M36" s="1"/>
  <c r="G36"/>
  <c r="H36" s="1"/>
  <c r="J36" s="1"/>
  <c r="Q35"/>
  <c r="P35"/>
  <c r="L35"/>
  <c r="M35" s="1"/>
  <c r="G35"/>
  <c r="H35" s="1"/>
  <c r="J35" s="1"/>
  <c r="Q34"/>
  <c r="P34"/>
  <c r="L34"/>
  <c r="M34" s="1"/>
  <c r="G34"/>
  <c r="H34" s="1"/>
  <c r="J34" s="1"/>
  <c r="P33"/>
  <c r="Q33" s="1"/>
  <c r="L33"/>
  <c r="M33" s="1"/>
  <c r="G33"/>
  <c r="H33" s="1"/>
  <c r="J33" s="1"/>
  <c r="P32"/>
  <c r="Q32" s="1"/>
  <c r="L32"/>
  <c r="M32" s="1"/>
  <c r="G32"/>
  <c r="H32" s="1"/>
  <c r="J32" s="1"/>
  <c r="Q31"/>
  <c r="P31"/>
  <c r="L31"/>
  <c r="M31" s="1"/>
  <c r="G31"/>
  <c r="H31" s="1"/>
  <c r="J31" s="1"/>
  <c r="P30"/>
  <c r="Q30" s="1"/>
  <c r="L30"/>
  <c r="M30" s="1"/>
  <c r="G30"/>
  <c r="H30" s="1"/>
  <c r="J30" s="1"/>
  <c r="P29"/>
  <c r="Q29" s="1"/>
  <c r="L29"/>
  <c r="M29" s="1"/>
  <c r="G29"/>
  <c r="H29" s="1"/>
  <c r="J29" s="1"/>
  <c r="P28"/>
  <c r="Q28" s="1"/>
  <c r="L28"/>
  <c r="M28" s="1"/>
  <c r="H28"/>
  <c r="J28" s="1"/>
  <c r="G28"/>
  <c r="Q27"/>
  <c r="P27"/>
  <c r="M27"/>
  <c r="L27"/>
  <c r="G27"/>
  <c r="H27" s="1"/>
  <c r="J27" s="1"/>
  <c r="P26"/>
  <c r="Q26" s="1"/>
  <c r="L26"/>
  <c r="M26" s="1"/>
  <c r="G26"/>
  <c r="H26" s="1"/>
  <c r="J26" s="1"/>
  <c r="P25"/>
  <c r="Q25" s="1"/>
  <c r="L25"/>
  <c r="M25" s="1"/>
  <c r="G25"/>
  <c r="H25" s="1"/>
  <c r="J25" s="1"/>
  <c r="P24"/>
  <c r="Q24" s="1"/>
  <c r="L24"/>
  <c r="M24" s="1"/>
  <c r="H24"/>
  <c r="J24" s="1"/>
  <c r="G24"/>
  <c r="P23"/>
  <c r="Q23" s="1"/>
  <c r="M23"/>
  <c r="L23"/>
  <c r="G23"/>
  <c r="H23" s="1"/>
  <c r="J23" s="1"/>
  <c r="P22"/>
  <c r="Q22" s="1"/>
  <c r="L22"/>
  <c r="M22" s="1"/>
  <c r="G22"/>
  <c r="H22" s="1"/>
  <c r="J22" s="1"/>
  <c r="P21"/>
  <c r="Q21" s="1"/>
  <c r="L21"/>
  <c r="M21" s="1"/>
  <c r="G21"/>
  <c r="H21" s="1"/>
  <c r="J21" s="1"/>
  <c r="P20"/>
  <c r="Q20" s="1"/>
  <c r="L20"/>
  <c r="M20" s="1"/>
  <c r="H20"/>
  <c r="J20" s="1"/>
  <c r="G20"/>
  <c r="Q19"/>
  <c r="P19"/>
  <c r="M19"/>
  <c r="L19"/>
  <c r="G19"/>
  <c r="H19" s="1"/>
  <c r="J19" s="1"/>
  <c r="P18"/>
  <c r="Q18" s="1"/>
  <c r="L18"/>
  <c r="M18" s="1"/>
  <c r="G18"/>
  <c r="H18" s="1"/>
  <c r="J18" s="1"/>
  <c r="P17"/>
  <c r="Q17" s="1"/>
  <c r="L17"/>
  <c r="M17" s="1"/>
  <c r="G17"/>
  <c r="H17" s="1"/>
  <c r="J17" s="1"/>
  <c r="P16"/>
  <c r="Q16" s="1"/>
  <c r="L16"/>
  <c r="M16" s="1"/>
  <c r="G16"/>
  <c r="H16" s="1"/>
  <c r="J16" s="1"/>
  <c r="Q15"/>
  <c r="P15"/>
  <c r="L15"/>
  <c r="M15" s="1"/>
  <c r="G15"/>
  <c r="H15" s="1"/>
  <c r="J15" s="1"/>
  <c r="P14"/>
  <c r="Q14" s="1"/>
  <c r="L14"/>
  <c r="M14" s="1"/>
  <c r="G14"/>
  <c r="H14" s="1"/>
  <c r="J14" s="1"/>
  <c r="P13"/>
  <c r="Q13" s="1"/>
  <c r="L13"/>
  <c r="M13" s="1"/>
  <c r="G13"/>
  <c r="H13" s="1"/>
  <c r="J13" s="1"/>
  <c r="P12"/>
  <c r="Q12" s="1"/>
  <c r="L12"/>
  <c r="M12" s="1"/>
  <c r="H12"/>
  <c r="J12" s="1"/>
  <c r="G12"/>
  <c r="Q11"/>
  <c r="P11"/>
  <c r="M11"/>
  <c r="L11"/>
  <c r="G11"/>
  <c r="H11" s="1"/>
  <c r="J11" s="1"/>
  <c r="P10"/>
  <c r="Q10" s="1"/>
  <c r="L10"/>
  <c r="M10" s="1"/>
  <c r="G10"/>
  <c r="H10" s="1"/>
  <c r="J10" s="1"/>
  <c r="P9"/>
  <c r="Q9" s="1"/>
  <c r="L9"/>
  <c r="M9" s="1"/>
  <c r="G9"/>
  <c r="H9" s="1"/>
  <c r="J9" s="1"/>
  <c r="P8"/>
  <c r="Q8" s="1"/>
  <c r="L8"/>
  <c r="M8" s="1"/>
  <c r="G8"/>
  <c r="H8" s="1"/>
  <c r="J8" s="1"/>
  <c r="P7"/>
  <c r="Q7" s="1"/>
  <c r="L7"/>
  <c r="M7" s="1"/>
  <c r="G7"/>
  <c r="H7" s="1"/>
  <c r="J7" s="1"/>
  <c r="P6"/>
  <c r="Q6" s="1"/>
  <c r="L6"/>
  <c r="M6" s="1"/>
  <c r="G6"/>
  <c r="G5" s="1"/>
  <c r="N5"/>
  <c r="N66" s="1"/>
  <c r="P66" s="1"/>
  <c r="Q66" s="1"/>
  <c r="L5"/>
  <c r="M5" s="1"/>
  <c r="K5"/>
  <c r="K66" s="1"/>
  <c r="I5"/>
  <c r="I66" s="1"/>
  <c r="L66" s="1"/>
  <c r="F5"/>
  <c r="F66" s="1"/>
  <c r="E5"/>
  <c r="E66" s="1"/>
  <c r="D5"/>
  <c r="D66" s="1"/>
  <c r="C5"/>
  <c r="C66" s="1"/>
  <c r="B5"/>
  <c r="B66" s="1"/>
  <c r="G59" l="1"/>
  <c r="G66" s="1"/>
  <c r="H66" s="1"/>
  <c r="J66" s="1"/>
  <c r="H6"/>
  <c r="J6" s="1"/>
  <c r="H62"/>
  <c r="J62" s="1"/>
  <c r="J56"/>
  <c r="L59"/>
  <c r="M59" s="1"/>
  <c r="M66"/>
  <c r="H5"/>
  <c r="J5" s="1"/>
  <c r="P59"/>
  <c r="Q59" s="1"/>
  <c r="J60"/>
  <c r="M62"/>
  <c r="P5"/>
  <c r="Q5" s="1"/>
  <c r="H59" l="1"/>
  <c r="J59" s="1"/>
</calcChain>
</file>

<file path=xl/comments1.xml><?xml version="1.0" encoding="utf-8"?>
<comments xmlns="http://schemas.openxmlformats.org/spreadsheetml/2006/main">
  <authors>
    <author>雨林木风</author>
    <author>czj</author>
  </authors>
  <commentList>
    <comment ref="A55" authorId="0">
      <text>
        <r>
          <rPr>
            <b/>
            <sz val="9"/>
            <color indexed="81"/>
            <rFont val="宋体"/>
            <charset val="134"/>
          </rPr>
          <t>雨林木风:</t>
        </r>
        <r>
          <rPr>
            <sz val="9"/>
            <color indexed="81"/>
            <rFont val="宋体"/>
            <charset val="134"/>
          </rPr>
          <t xml:space="preserve">
含预备费</t>
        </r>
      </text>
    </comment>
    <comment ref="A64" authorId="1">
      <text>
        <r>
          <rPr>
            <b/>
            <sz val="9"/>
            <color indexed="81"/>
            <rFont val="Tahoma"/>
            <family val="2"/>
          </rPr>
          <t>czj: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含其他未列出的科目</t>
        </r>
      </text>
    </comment>
  </commentList>
</comments>
</file>

<file path=xl/sharedStrings.xml><?xml version="1.0" encoding="utf-8"?>
<sst xmlns="http://schemas.openxmlformats.org/spreadsheetml/2006/main" count="84" uniqueCount="79">
  <si>
    <t>蕉岭县二〇一六年十二月财政支出执行情况表</t>
    <phoneticPr fontId="3" type="noConversion"/>
  </si>
  <si>
    <t>单位:万元</t>
    <phoneticPr fontId="3" type="noConversion"/>
  </si>
  <si>
    <r>
      <t>项</t>
    </r>
    <r>
      <rPr>
        <sz val="11"/>
        <rFont val="Times New Roman"/>
        <family val="1"/>
      </rPr>
      <t xml:space="preserve">                 </t>
    </r>
    <r>
      <rPr>
        <sz val="11"/>
        <rFont val="宋体"/>
        <charset val="134"/>
      </rPr>
      <t>目</t>
    </r>
  </si>
  <si>
    <t>支出计划(含提前下达专款）</t>
    <phoneticPr fontId="3" type="noConversion"/>
  </si>
  <si>
    <t>提前下达专款</t>
    <phoneticPr fontId="3" type="noConversion"/>
  </si>
  <si>
    <t>结转下年支出（未列入年初预算部分）</t>
    <phoneticPr fontId="3" type="noConversion"/>
  </si>
  <si>
    <t>转移支付科目2300</t>
    <phoneticPr fontId="3" type="noConversion"/>
  </si>
  <si>
    <t>支出科目</t>
    <phoneticPr fontId="3" type="noConversion"/>
  </si>
  <si>
    <t>上级追加数</t>
    <phoneticPr fontId="3" type="noConversion"/>
  </si>
  <si>
    <t>总指标</t>
  </si>
  <si>
    <t>本 年     累计支出</t>
    <phoneticPr fontId="3" type="noConversion"/>
  </si>
  <si>
    <t>占指标%</t>
  </si>
  <si>
    <t>去年同期</t>
  </si>
  <si>
    <t>比 去 年 同 期</t>
  </si>
  <si>
    <t>本月支出</t>
  </si>
  <si>
    <t xml:space="preserve">累计支出 </t>
  </si>
  <si>
    <t>+ - 额</t>
    <phoneticPr fontId="3" type="noConversion"/>
  </si>
  <si>
    <t xml:space="preserve"> + -  %</t>
    <phoneticPr fontId="3" type="noConversion"/>
  </si>
  <si>
    <t>一、一般公共预算支出合计</t>
    <phoneticPr fontId="3" type="noConversion"/>
  </si>
  <si>
    <t>201.一般公共服务支出</t>
    <phoneticPr fontId="3" type="noConversion"/>
  </si>
  <si>
    <t>其中：03政府办公厅(室)及相关机构事务</t>
    <phoneticPr fontId="3" type="noConversion"/>
  </si>
  <si>
    <t xml:space="preserve">     07税收事务</t>
    <phoneticPr fontId="3" type="noConversion"/>
  </si>
  <si>
    <t xml:space="preserve">     13商贸事务</t>
    <phoneticPr fontId="3" type="noConversion"/>
  </si>
  <si>
    <t xml:space="preserve">     31党委办公厅（室）及相关机构事务</t>
    <phoneticPr fontId="3" type="noConversion"/>
  </si>
  <si>
    <t>203.国防支出</t>
    <phoneticPr fontId="3" type="noConversion"/>
  </si>
  <si>
    <t>204.公共安全支出</t>
    <phoneticPr fontId="3" type="noConversion"/>
  </si>
  <si>
    <t>其中：02公安</t>
    <phoneticPr fontId="3" type="noConversion"/>
  </si>
  <si>
    <t xml:space="preserve">      04检察</t>
    <phoneticPr fontId="3" type="noConversion"/>
  </si>
  <si>
    <t>205.教育支出</t>
    <phoneticPr fontId="3" type="noConversion"/>
  </si>
  <si>
    <t>其中：02普通教育</t>
    <phoneticPr fontId="3" type="noConversion"/>
  </si>
  <si>
    <t xml:space="preserve">     03职业教育</t>
    <phoneticPr fontId="3" type="noConversion"/>
  </si>
  <si>
    <t xml:space="preserve">     09教育费附加安排的支出</t>
    <phoneticPr fontId="3" type="noConversion"/>
  </si>
  <si>
    <t>206.科学技术支出</t>
    <phoneticPr fontId="3" type="noConversion"/>
  </si>
  <si>
    <t>207.文化体育与传媒支出</t>
    <phoneticPr fontId="3" type="noConversion"/>
  </si>
  <si>
    <t>208.社会保障和就业支出</t>
    <phoneticPr fontId="3" type="noConversion"/>
  </si>
  <si>
    <t>其中：05行政事业单位离退休</t>
    <phoneticPr fontId="3" type="noConversion"/>
  </si>
  <si>
    <t xml:space="preserve">      07就业补助</t>
    <phoneticPr fontId="3" type="noConversion"/>
  </si>
  <si>
    <t xml:space="preserve">      08抚恤</t>
    <phoneticPr fontId="3" type="noConversion"/>
  </si>
  <si>
    <t xml:space="preserve">      15自然灾害生活救助</t>
    <phoneticPr fontId="3" type="noConversion"/>
  </si>
  <si>
    <t xml:space="preserve">      19最低生活保障</t>
    <phoneticPr fontId="3" type="noConversion"/>
  </si>
  <si>
    <t>210.医疗卫生与计划生育支出</t>
    <phoneticPr fontId="3" type="noConversion"/>
  </si>
  <si>
    <t>其中：02公立医院</t>
    <phoneticPr fontId="3" type="noConversion"/>
  </si>
  <si>
    <t xml:space="preserve">      03基层医疗卫生机构</t>
    <phoneticPr fontId="3" type="noConversion"/>
  </si>
  <si>
    <t xml:space="preserve">      05医疗保障</t>
    <phoneticPr fontId="3" type="noConversion"/>
  </si>
  <si>
    <t xml:space="preserve">      07计划生育事务</t>
    <phoneticPr fontId="3" type="noConversion"/>
  </si>
  <si>
    <t>211.节能环保支出</t>
    <phoneticPr fontId="3" type="noConversion"/>
  </si>
  <si>
    <t>212.城乡社区支出</t>
    <phoneticPr fontId="3" type="noConversion"/>
  </si>
  <si>
    <t>其中：02城乡社区规划与管理</t>
    <phoneticPr fontId="3" type="noConversion"/>
  </si>
  <si>
    <t xml:space="preserve">     03城乡社区公共设施</t>
    <phoneticPr fontId="3" type="noConversion"/>
  </si>
  <si>
    <t xml:space="preserve">     05城乡社区环境卫生</t>
    <phoneticPr fontId="3" type="noConversion"/>
  </si>
  <si>
    <t>213.农林水支出</t>
    <phoneticPr fontId="3" type="noConversion"/>
  </si>
  <si>
    <t>其中：01农业</t>
    <phoneticPr fontId="3" type="noConversion"/>
  </si>
  <si>
    <t xml:space="preserve">     02林业</t>
    <phoneticPr fontId="3" type="noConversion"/>
  </si>
  <si>
    <t xml:space="preserve">     03水利 </t>
    <phoneticPr fontId="3" type="noConversion"/>
  </si>
  <si>
    <t xml:space="preserve">     05扶贫</t>
    <phoneticPr fontId="3" type="noConversion"/>
  </si>
  <si>
    <t>214.交通运输支出</t>
    <phoneticPr fontId="3" type="noConversion"/>
  </si>
  <si>
    <t>215.资源勘探信息等支出</t>
    <phoneticPr fontId="3" type="noConversion"/>
  </si>
  <si>
    <t xml:space="preserve">其中：06安全生产监管 </t>
    <phoneticPr fontId="3" type="noConversion"/>
  </si>
  <si>
    <t xml:space="preserve">      08支持中小企业发展和管理支出</t>
    <phoneticPr fontId="3" type="noConversion"/>
  </si>
  <si>
    <t>216．商业服务业等支出</t>
    <phoneticPr fontId="3" type="noConversion"/>
  </si>
  <si>
    <t>217.金融支出</t>
    <phoneticPr fontId="3" type="noConversion"/>
  </si>
  <si>
    <t>220 国土海洋气象等支出</t>
    <phoneticPr fontId="3" type="noConversion"/>
  </si>
  <si>
    <t>221.住房保障支出</t>
    <phoneticPr fontId="3" type="noConversion"/>
  </si>
  <si>
    <t xml:space="preserve">  22101.保障性安居工程支出</t>
    <phoneticPr fontId="3" type="noConversion"/>
  </si>
  <si>
    <t xml:space="preserve">    2210101廉租住房</t>
    <phoneticPr fontId="3" type="noConversion"/>
  </si>
  <si>
    <t xml:space="preserve">    2210106公共租赁住房</t>
    <phoneticPr fontId="3" type="noConversion"/>
  </si>
  <si>
    <t xml:space="preserve">    2210199其他保障性安居工程支出</t>
    <phoneticPr fontId="3" type="noConversion"/>
  </si>
  <si>
    <t>222.粮油物资储备支出</t>
    <phoneticPr fontId="3" type="noConversion"/>
  </si>
  <si>
    <t>229.其他支出</t>
    <phoneticPr fontId="3" type="noConversion"/>
  </si>
  <si>
    <t>232.债务付息支出</t>
    <phoneticPr fontId="3" type="noConversion"/>
  </si>
  <si>
    <t xml:space="preserve">    其中：0301地方政府一般债券付息支出</t>
    <phoneticPr fontId="3" type="noConversion"/>
  </si>
  <si>
    <t xml:space="preserve">  二、政府性基金预算支出合计</t>
    <phoneticPr fontId="3" type="noConversion"/>
  </si>
  <si>
    <t>207．文化体育与传媒支出</t>
    <phoneticPr fontId="3" type="noConversion"/>
  </si>
  <si>
    <t>其中：07国家电影事业发展专项资金支出</t>
    <phoneticPr fontId="3" type="noConversion"/>
  </si>
  <si>
    <t>其中： 08国有土地使用权出让收入安排的支出</t>
    <phoneticPr fontId="3" type="noConversion"/>
  </si>
  <si>
    <t>支  出  总  计</t>
  </si>
  <si>
    <t xml:space="preserve"> +  - 额</t>
    <phoneticPr fontId="3" type="noConversion"/>
  </si>
  <si>
    <t xml:space="preserve"> +  - %</t>
    <phoneticPr fontId="3" type="noConversion"/>
  </si>
  <si>
    <r>
      <rPr>
        <sz val="11"/>
        <rFont val="宋体"/>
        <family val="3"/>
        <charset val="134"/>
      </rPr>
      <t>附表</t>
    </r>
    <r>
      <rPr>
        <sz val="11"/>
        <rFont val="Times New Roman"/>
        <family val="1"/>
      </rPr>
      <t>2</t>
    </r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</si>
</sst>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_(* #,##0_);_(* \(#,##0\);_(* &quot;-&quot;_);_(@_)"/>
  </numFmts>
  <fonts count="17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7" fontId="14" fillId="0" borderId="0"/>
    <xf numFmtId="0" fontId="15" fillId="0" borderId="0"/>
    <xf numFmtId="0" fontId="15" fillId="0" borderId="0"/>
    <xf numFmtId="178" fontId="1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Continuous" vertical="center"/>
      <protection locked="0"/>
    </xf>
    <xf numFmtId="2" fontId="5" fillId="0" borderId="3" xfId="0" applyNumberFormat="1" applyFont="1" applyBorder="1" applyAlignment="1" applyProtection="1">
      <alignment horizontal="centerContinuous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quotePrefix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2" xfId="0" quotePrefix="1" applyFont="1" applyBorder="1" applyAlignment="1" applyProtection="1">
      <alignment vertical="center"/>
      <protection locked="0"/>
    </xf>
    <xf numFmtId="2" fontId="5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176" fontId="1" fillId="0" borderId="2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1" fontId="1" fillId="0" borderId="2" xfId="0" applyNumberFormat="1" applyFont="1" applyBorder="1" applyAlignment="1" applyProtection="1">
      <alignment vertical="center"/>
    </xf>
    <xf numFmtId="177" fontId="1" fillId="0" borderId="2" xfId="0" applyNumberFormat="1" applyFont="1" applyBorder="1" applyAlignment="1" applyProtection="1">
      <alignment horizontal="right" vertical="center"/>
      <protection locked="0"/>
    </xf>
    <xf numFmtId="1" fontId="1" fillId="0" borderId="2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</cellXfs>
  <cellStyles count="8">
    <cellStyle name="no dec" xfId="1"/>
    <cellStyle name="Normal_APR" xfId="2"/>
    <cellStyle name="常规" xfId="0" builtinId="0"/>
    <cellStyle name="普通_97-917" xfId="3"/>
    <cellStyle name="千分位[0]_laroux" xfId="4"/>
    <cellStyle name="千分位_97-917" xfId="5"/>
    <cellStyle name="千位[0]_1" xfId="6"/>
    <cellStyle name="千位_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2BF535"/>
  </sheetPr>
  <dimension ref="A1:Q199"/>
  <sheetViews>
    <sheetView showZeros="0" tabSelected="1" workbookViewId="0">
      <pane xSplit="1" ySplit="5" topLeftCell="B6" activePane="bottomRight" state="frozen"/>
      <selection activeCell="E60" sqref="E60:E65"/>
      <selection pane="topRight" activeCell="E60" sqref="E60:E65"/>
      <selection pane="bottomLeft" activeCell="E60" sqref="E60:E65"/>
      <selection pane="bottomRight" activeCell="K51" sqref="K51"/>
    </sheetView>
  </sheetViews>
  <sheetFormatPr defaultColWidth="8.25" defaultRowHeight="18" customHeight="1"/>
  <cols>
    <col min="1" max="1" width="35.375" style="51" customWidth="1"/>
    <col min="2" max="2" width="9.625" style="22" customWidth="1"/>
    <col min="3" max="3" width="8.25" style="22" hidden="1" customWidth="1"/>
    <col min="4" max="4" width="9.875" style="22" hidden="1" customWidth="1"/>
    <col min="5" max="6" width="8.25" style="22" hidden="1" customWidth="1"/>
    <col min="7" max="7" width="8.25" style="48" customWidth="1"/>
    <col min="8" max="8" width="8.25" style="22" customWidth="1"/>
    <col min="9" max="9" width="9.125" style="48" customWidth="1"/>
    <col min="10" max="10" width="8.25" style="50" customWidth="1"/>
    <col min="11" max="11" width="9.75" style="48" customWidth="1"/>
    <col min="12" max="12" width="8.25" style="22" customWidth="1"/>
    <col min="13" max="13" width="8.25" style="50" customWidth="1"/>
    <col min="14" max="14" width="8.25" style="48" customWidth="1"/>
    <col min="15" max="16" width="8.25" style="22" customWidth="1"/>
    <col min="17" max="17" width="9.875" style="50" customWidth="1"/>
    <col min="18" max="16384" width="8.25" style="22"/>
  </cols>
  <sheetData>
    <row r="1" spans="1:17" s="1" customFormat="1" ht="21.7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s="4" customFormat="1" ht="15.75" customHeight="1">
      <c r="A2" s="2" t="s">
        <v>78</v>
      </c>
      <c r="B2" s="2"/>
      <c r="C2" s="2"/>
      <c r="D2" s="2"/>
      <c r="E2" s="2"/>
      <c r="F2" s="2"/>
      <c r="G2" s="3"/>
      <c r="I2" s="3"/>
      <c r="J2" s="5"/>
      <c r="K2" s="3"/>
      <c r="M2" s="5"/>
      <c r="N2" s="3"/>
      <c r="O2" s="5" t="s">
        <v>1</v>
      </c>
      <c r="P2" s="5"/>
      <c r="Q2" s="5"/>
    </row>
    <row r="3" spans="1:17" s="4" customFormat="1" ht="19.5" customHeight="1">
      <c r="A3" s="54" t="s">
        <v>2</v>
      </c>
      <c r="B3" s="57" t="s">
        <v>3</v>
      </c>
      <c r="C3" s="57" t="s">
        <v>4</v>
      </c>
      <c r="D3" s="57" t="s">
        <v>5</v>
      </c>
      <c r="E3" s="57" t="s">
        <v>6</v>
      </c>
      <c r="F3" s="57" t="s">
        <v>7</v>
      </c>
      <c r="G3" s="59" t="s">
        <v>8</v>
      </c>
      <c r="H3" s="54" t="s">
        <v>9</v>
      </c>
      <c r="I3" s="59" t="s">
        <v>10</v>
      </c>
      <c r="J3" s="52" t="s">
        <v>11</v>
      </c>
      <c r="K3" s="6" t="s">
        <v>12</v>
      </c>
      <c r="L3" s="7" t="s">
        <v>13</v>
      </c>
      <c r="M3" s="8"/>
      <c r="N3" s="54" t="s">
        <v>14</v>
      </c>
      <c r="O3" s="9" t="s">
        <v>12</v>
      </c>
      <c r="P3" s="10" t="s">
        <v>13</v>
      </c>
      <c r="Q3" s="8"/>
    </row>
    <row r="4" spans="1:17" s="4" customFormat="1" ht="18" customHeight="1">
      <c r="A4" s="55"/>
      <c r="B4" s="58"/>
      <c r="C4" s="58"/>
      <c r="D4" s="58"/>
      <c r="E4" s="58"/>
      <c r="F4" s="58"/>
      <c r="G4" s="60"/>
      <c r="H4" s="55"/>
      <c r="I4" s="61"/>
      <c r="J4" s="53"/>
      <c r="K4" s="11" t="s">
        <v>15</v>
      </c>
      <c r="L4" s="12" t="s">
        <v>16</v>
      </c>
      <c r="M4" s="13" t="s">
        <v>17</v>
      </c>
      <c r="N4" s="55"/>
      <c r="O4" s="14" t="s">
        <v>14</v>
      </c>
      <c r="P4" s="15" t="s">
        <v>76</v>
      </c>
      <c r="Q4" s="16" t="s">
        <v>77</v>
      </c>
    </row>
    <row r="5" spans="1:17" ht="18" customHeight="1">
      <c r="A5" s="17" t="s">
        <v>18</v>
      </c>
      <c r="B5" s="18">
        <f t="shared" ref="B5:G5" si="0">SUM(B6+B11+B12+B15+B19+B20+B21+B27+B32+B33+B37+B42+B43+B46+B47+B48+B49+B54+B55+B56)</f>
        <v>166395</v>
      </c>
      <c r="C5" s="18">
        <f t="shared" si="0"/>
        <v>-29923</v>
      </c>
      <c r="D5" s="18">
        <f t="shared" si="0"/>
        <v>2010</v>
      </c>
      <c r="E5" s="18">
        <f t="shared" si="0"/>
        <v>25433</v>
      </c>
      <c r="F5" s="18">
        <f t="shared" si="0"/>
        <v>30935</v>
      </c>
      <c r="G5" s="18">
        <f t="shared" si="0"/>
        <v>28455</v>
      </c>
      <c r="H5" s="19">
        <f t="shared" ref="H5:H66" si="1">B5+G5</f>
        <v>194850</v>
      </c>
      <c r="I5" s="18">
        <f>SUM(I6+I11+I12+I15+I19+I20+I21+I27+I32+I33+I37+I42+I43+I46+I47+I48+I49+I54+I55+I56)</f>
        <v>220543</v>
      </c>
      <c r="J5" s="20">
        <f>IF(H5=0,0,I5/H5*100)</f>
        <v>113.18604054400821</v>
      </c>
      <c r="K5" s="18">
        <f>SUM(K6+K11+K12+K15+K19+K20+K21+K27+K32+K33+K37+K42+K43+K46+K47+K48+K49+K54+K55+K56)</f>
        <v>199828</v>
      </c>
      <c r="L5" s="18">
        <f>SUM(L6+L11+L12+L15+L19+L20+L21+L27+L32+L33+L37+L42+L43+L46+L47+L48+L49+L54+L55+L56)</f>
        <v>20715</v>
      </c>
      <c r="M5" s="21">
        <f t="shared" ref="M5:M57" si="2">IF(K5=0,0,L5/K5*100)</f>
        <v>10.366415117000621</v>
      </c>
      <c r="N5" s="18">
        <f>SUM(N6+N11+N12+N15+N19+N20+N21+N27+N32+N33+N37+N42+N43+N46+N47+N48+N49+N54+N55+N56)</f>
        <v>53317</v>
      </c>
      <c r="O5" s="19">
        <v>49352</v>
      </c>
      <c r="P5" s="19">
        <f t="shared" ref="P5:P66" si="3">N5-O5</f>
        <v>3965</v>
      </c>
      <c r="Q5" s="20">
        <f>IF(O5=0,0,P5/O5*100)</f>
        <v>8.0341222240233421</v>
      </c>
    </row>
    <row r="6" spans="1:17" ht="18" customHeight="1">
      <c r="A6" s="23" t="s">
        <v>19</v>
      </c>
      <c r="B6" s="24">
        <v>23679</v>
      </c>
      <c r="C6" s="24">
        <v>-309</v>
      </c>
      <c r="D6" s="24"/>
      <c r="E6" s="25">
        <v>-356</v>
      </c>
      <c r="F6" s="25">
        <v>784</v>
      </c>
      <c r="G6" s="26">
        <f>C6+D6+E6+F6</f>
        <v>119</v>
      </c>
      <c r="H6" s="27">
        <f t="shared" si="1"/>
        <v>23798</v>
      </c>
      <c r="I6" s="25">
        <v>30967</v>
      </c>
      <c r="J6" s="21">
        <f t="shared" ref="J6:J66" si="4">IF(H6=0,0,I6/H6*100)</f>
        <v>130.12438020001679</v>
      </c>
      <c r="K6" s="25">
        <v>19133</v>
      </c>
      <c r="L6" s="28">
        <f t="shared" ref="L6:L57" si="5">I6-K6</f>
        <v>11834</v>
      </c>
      <c r="M6" s="21">
        <f t="shared" si="2"/>
        <v>61.851251763968015</v>
      </c>
      <c r="N6" s="19">
        <v>6383</v>
      </c>
      <c r="O6" s="25">
        <v>-19253</v>
      </c>
      <c r="P6" s="27">
        <f t="shared" si="3"/>
        <v>25636</v>
      </c>
      <c r="Q6" s="21">
        <f t="shared" ref="Q6:Q66" si="6">IF(O6=0,0,P6/O6*100)</f>
        <v>-133.15327481431464</v>
      </c>
    </row>
    <row r="7" spans="1:17" ht="18" customHeight="1">
      <c r="A7" s="29" t="s">
        <v>20</v>
      </c>
      <c r="B7" s="24">
        <v>8966</v>
      </c>
      <c r="C7" s="24"/>
      <c r="D7" s="24"/>
      <c r="E7" s="25"/>
      <c r="F7" s="25"/>
      <c r="G7" s="26">
        <f t="shared" ref="G7:G57" si="7">C7+D7+E7+F7</f>
        <v>0</v>
      </c>
      <c r="H7" s="27">
        <f t="shared" si="1"/>
        <v>8966</v>
      </c>
      <c r="I7" s="25">
        <v>10443</v>
      </c>
      <c r="J7" s="21">
        <f t="shared" si="4"/>
        <v>116.47334374302922</v>
      </c>
      <c r="K7" s="25">
        <v>6013</v>
      </c>
      <c r="L7" s="28">
        <f t="shared" si="5"/>
        <v>4430</v>
      </c>
      <c r="M7" s="21">
        <f t="shared" si="2"/>
        <v>73.673706968235493</v>
      </c>
      <c r="N7" s="19">
        <v>4581</v>
      </c>
      <c r="O7" s="25">
        <v>-1452</v>
      </c>
      <c r="P7" s="27">
        <f t="shared" si="3"/>
        <v>6033</v>
      </c>
      <c r="Q7" s="21">
        <f t="shared" si="6"/>
        <v>-415.49586776859508</v>
      </c>
    </row>
    <row r="8" spans="1:17" ht="18" customHeight="1">
      <c r="A8" s="29" t="s">
        <v>21</v>
      </c>
      <c r="B8" s="24">
        <v>1080</v>
      </c>
      <c r="C8" s="24"/>
      <c r="D8" s="24"/>
      <c r="E8" s="25"/>
      <c r="F8" s="25"/>
      <c r="G8" s="26">
        <f t="shared" si="7"/>
        <v>0</v>
      </c>
      <c r="H8" s="27">
        <f t="shared" si="1"/>
        <v>1080</v>
      </c>
      <c r="I8" s="25">
        <v>3132</v>
      </c>
      <c r="J8" s="21">
        <f t="shared" si="4"/>
        <v>290</v>
      </c>
      <c r="K8" s="25">
        <v>2330</v>
      </c>
      <c r="L8" s="28">
        <f t="shared" si="5"/>
        <v>802</v>
      </c>
      <c r="M8" s="21">
        <f t="shared" si="2"/>
        <v>34.420600858369099</v>
      </c>
      <c r="N8" s="19">
        <v>100</v>
      </c>
      <c r="O8" s="25">
        <v>89</v>
      </c>
      <c r="P8" s="27">
        <f t="shared" si="3"/>
        <v>11</v>
      </c>
      <c r="Q8" s="21">
        <f t="shared" si="6"/>
        <v>12.359550561797752</v>
      </c>
    </row>
    <row r="9" spans="1:17" ht="18" customHeight="1">
      <c r="A9" s="29" t="s">
        <v>22</v>
      </c>
      <c r="B9" s="24">
        <v>445</v>
      </c>
      <c r="C9" s="24"/>
      <c r="D9" s="24"/>
      <c r="E9" s="25"/>
      <c r="F9" s="25">
        <v>100</v>
      </c>
      <c r="G9" s="26">
        <f t="shared" si="7"/>
        <v>100</v>
      </c>
      <c r="H9" s="27">
        <f t="shared" si="1"/>
        <v>545</v>
      </c>
      <c r="I9" s="25">
        <v>650</v>
      </c>
      <c r="J9" s="21">
        <f t="shared" si="4"/>
        <v>119.26605504587155</v>
      </c>
      <c r="K9" s="25">
        <v>1094</v>
      </c>
      <c r="L9" s="28">
        <f t="shared" si="5"/>
        <v>-444</v>
      </c>
      <c r="M9" s="21">
        <f t="shared" si="2"/>
        <v>-40.585009140767824</v>
      </c>
      <c r="N9" s="19">
        <v>176</v>
      </c>
      <c r="O9" s="25">
        <v>1825</v>
      </c>
      <c r="P9" s="27">
        <f t="shared" si="3"/>
        <v>-1649</v>
      </c>
      <c r="Q9" s="21">
        <f t="shared" si="6"/>
        <v>-90.356164383561648</v>
      </c>
    </row>
    <row r="10" spans="1:17" ht="18" customHeight="1">
      <c r="A10" s="29" t="s">
        <v>23</v>
      </c>
      <c r="B10" s="24">
        <v>1697</v>
      </c>
      <c r="C10" s="24">
        <v>-3</v>
      </c>
      <c r="D10" s="24"/>
      <c r="E10" s="25"/>
      <c r="F10" s="25">
        <v>86</v>
      </c>
      <c r="G10" s="26">
        <f t="shared" si="7"/>
        <v>83</v>
      </c>
      <c r="H10" s="27">
        <f t="shared" si="1"/>
        <v>1780</v>
      </c>
      <c r="I10" s="25">
        <v>1895</v>
      </c>
      <c r="J10" s="21">
        <f t="shared" si="4"/>
        <v>106.46067415730339</v>
      </c>
      <c r="K10" s="25">
        <v>2070</v>
      </c>
      <c r="L10" s="28">
        <f t="shared" si="5"/>
        <v>-175</v>
      </c>
      <c r="M10" s="21">
        <f t="shared" si="2"/>
        <v>-8.454106280193237</v>
      </c>
      <c r="N10" s="19">
        <v>297</v>
      </c>
      <c r="O10" s="25">
        <v>280</v>
      </c>
      <c r="P10" s="27">
        <f t="shared" si="3"/>
        <v>17</v>
      </c>
      <c r="Q10" s="21">
        <f t="shared" si="6"/>
        <v>6.0714285714285712</v>
      </c>
    </row>
    <row r="11" spans="1:17" ht="18" customHeight="1">
      <c r="A11" s="23" t="s">
        <v>24</v>
      </c>
      <c r="B11" s="30"/>
      <c r="C11" s="30"/>
      <c r="D11" s="30"/>
      <c r="E11" s="30"/>
      <c r="F11" s="30"/>
      <c r="G11" s="26">
        <f t="shared" si="7"/>
        <v>0</v>
      </c>
      <c r="H11" s="27">
        <f t="shared" si="1"/>
        <v>0</v>
      </c>
      <c r="I11" s="25">
        <v>0</v>
      </c>
      <c r="J11" s="21">
        <f t="shared" si="4"/>
        <v>0</v>
      </c>
      <c r="K11" s="25">
        <v>0</v>
      </c>
      <c r="L11" s="28">
        <f t="shared" si="5"/>
        <v>0</v>
      </c>
      <c r="M11" s="21">
        <f t="shared" si="2"/>
        <v>0</v>
      </c>
      <c r="N11" s="19">
        <v>0</v>
      </c>
      <c r="O11" s="25">
        <v>0</v>
      </c>
      <c r="P11" s="27">
        <f t="shared" si="3"/>
        <v>0</v>
      </c>
      <c r="Q11" s="21">
        <f t="shared" si="6"/>
        <v>0</v>
      </c>
    </row>
    <row r="12" spans="1:17" ht="18" customHeight="1">
      <c r="A12" s="23" t="s">
        <v>25</v>
      </c>
      <c r="B12" s="24">
        <v>8435</v>
      </c>
      <c r="C12" s="24">
        <v>-1571</v>
      </c>
      <c r="D12" s="24"/>
      <c r="E12" s="25">
        <v>1487</v>
      </c>
      <c r="F12" s="25">
        <v>480</v>
      </c>
      <c r="G12" s="26">
        <f t="shared" si="7"/>
        <v>396</v>
      </c>
      <c r="H12" s="27">
        <f t="shared" si="1"/>
        <v>8831</v>
      </c>
      <c r="I12" s="31">
        <v>9638</v>
      </c>
      <c r="J12" s="21">
        <f t="shared" si="4"/>
        <v>109.13826293737969</v>
      </c>
      <c r="K12" s="31">
        <v>8703</v>
      </c>
      <c r="L12" s="28">
        <f t="shared" si="5"/>
        <v>935</v>
      </c>
      <c r="M12" s="21">
        <f t="shared" si="2"/>
        <v>10.743421808571757</v>
      </c>
      <c r="N12" s="19">
        <v>1737</v>
      </c>
      <c r="O12" s="25">
        <v>1951</v>
      </c>
      <c r="P12" s="27">
        <f t="shared" si="3"/>
        <v>-214</v>
      </c>
      <c r="Q12" s="21">
        <f t="shared" si="6"/>
        <v>-10.96873398257304</v>
      </c>
    </row>
    <row r="13" spans="1:17" ht="18" customHeight="1">
      <c r="A13" s="29" t="s">
        <v>26</v>
      </c>
      <c r="B13" s="24">
        <v>7315</v>
      </c>
      <c r="C13" s="24">
        <v>-1350</v>
      </c>
      <c r="D13" s="24"/>
      <c r="E13" s="25"/>
      <c r="F13" s="25">
        <v>115</v>
      </c>
      <c r="G13" s="26">
        <f t="shared" si="7"/>
        <v>-1235</v>
      </c>
      <c r="H13" s="27">
        <f t="shared" si="1"/>
        <v>6080</v>
      </c>
      <c r="I13" s="31">
        <v>7920</v>
      </c>
      <c r="J13" s="21">
        <f t="shared" si="4"/>
        <v>130.26315789473685</v>
      </c>
      <c r="K13" s="31">
        <v>5238</v>
      </c>
      <c r="L13" s="28">
        <f t="shared" si="5"/>
        <v>2682</v>
      </c>
      <c r="M13" s="21">
        <f t="shared" si="2"/>
        <v>51.202749140893467</v>
      </c>
      <c r="N13" s="19">
        <v>1426</v>
      </c>
      <c r="O13" s="25">
        <v>1145</v>
      </c>
      <c r="P13" s="27">
        <f t="shared" si="3"/>
        <v>281</v>
      </c>
      <c r="Q13" s="21">
        <f t="shared" si="6"/>
        <v>24.541484716157207</v>
      </c>
    </row>
    <row r="14" spans="1:17" ht="18" customHeight="1">
      <c r="A14" s="29" t="s">
        <v>27</v>
      </c>
      <c r="B14" s="24">
        <v>5</v>
      </c>
      <c r="C14" s="24"/>
      <c r="D14" s="24"/>
      <c r="E14" s="25"/>
      <c r="F14" s="25"/>
      <c r="G14" s="26">
        <f t="shared" si="7"/>
        <v>0</v>
      </c>
      <c r="H14" s="27">
        <f t="shared" si="1"/>
        <v>5</v>
      </c>
      <c r="I14" s="31">
        <v>60</v>
      </c>
      <c r="J14" s="21">
        <f t="shared" si="4"/>
        <v>1200</v>
      </c>
      <c r="K14" s="31">
        <v>750</v>
      </c>
      <c r="L14" s="28">
        <f t="shared" si="5"/>
        <v>-690</v>
      </c>
      <c r="M14" s="21">
        <f t="shared" si="2"/>
        <v>-92</v>
      </c>
      <c r="N14" s="19">
        <v>0</v>
      </c>
      <c r="O14" s="25">
        <v>262</v>
      </c>
      <c r="P14" s="27">
        <f t="shared" si="3"/>
        <v>-262</v>
      </c>
      <c r="Q14" s="21">
        <f t="shared" si="6"/>
        <v>-100</v>
      </c>
    </row>
    <row r="15" spans="1:17" ht="18" customHeight="1">
      <c r="A15" s="23" t="s">
        <v>28</v>
      </c>
      <c r="B15" s="24">
        <v>26686</v>
      </c>
      <c r="C15" s="24">
        <v>-3807</v>
      </c>
      <c r="D15" s="24"/>
      <c r="E15" s="25">
        <v>5490</v>
      </c>
      <c r="F15" s="25">
        <v>1042</v>
      </c>
      <c r="G15" s="26">
        <f t="shared" si="7"/>
        <v>2725</v>
      </c>
      <c r="H15" s="27">
        <f t="shared" si="1"/>
        <v>29411</v>
      </c>
      <c r="I15" s="31">
        <v>50834</v>
      </c>
      <c r="J15" s="21">
        <f t="shared" si="4"/>
        <v>172.8400938424399</v>
      </c>
      <c r="K15" s="31">
        <v>44199</v>
      </c>
      <c r="L15" s="28">
        <f t="shared" si="5"/>
        <v>6635</v>
      </c>
      <c r="M15" s="21">
        <f t="shared" si="2"/>
        <v>15.011651847326862</v>
      </c>
      <c r="N15" s="19">
        <v>23579</v>
      </c>
      <c r="O15" s="25">
        <v>20011</v>
      </c>
      <c r="P15" s="27">
        <f t="shared" si="3"/>
        <v>3568</v>
      </c>
      <c r="Q15" s="21">
        <f t="shared" si="6"/>
        <v>17.8301933936335</v>
      </c>
    </row>
    <row r="16" spans="1:17" ht="18" customHeight="1">
      <c r="A16" s="29" t="s">
        <v>29</v>
      </c>
      <c r="B16" s="24">
        <v>22756</v>
      </c>
      <c r="C16" s="24">
        <v>-3239</v>
      </c>
      <c r="D16" s="24"/>
      <c r="E16" s="25">
        <v>4595</v>
      </c>
      <c r="F16" s="25">
        <v>534</v>
      </c>
      <c r="G16" s="26">
        <f t="shared" si="7"/>
        <v>1890</v>
      </c>
      <c r="H16" s="27">
        <f t="shared" si="1"/>
        <v>24646</v>
      </c>
      <c r="I16" s="31">
        <v>45561</v>
      </c>
      <c r="J16" s="21">
        <f t="shared" si="4"/>
        <v>184.86164083421244</v>
      </c>
      <c r="K16" s="31">
        <v>34976</v>
      </c>
      <c r="L16" s="28">
        <f t="shared" si="5"/>
        <v>10585</v>
      </c>
      <c r="M16" s="21">
        <f t="shared" si="2"/>
        <v>30.26360933211345</v>
      </c>
      <c r="N16" s="19">
        <v>21154</v>
      </c>
      <c r="O16" s="25">
        <v>18684</v>
      </c>
      <c r="P16" s="27">
        <f t="shared" si="3"/>
        <v>2470</v>
      </c>
      <c r="Q16" s="21">
        <f t="shared" si="6"/>
        <v>13.219867266110041</v>
      </c>
    </row>
    <row r="17" spans="1:17" ht="18" customHeight="1">
      <c r="A17" s="29" t="s">
        <v>30</v>
      </c>
      <c r="B17" s="24">
        <v>770</v>
      </c>
      <c r="C17" s="24">
        <v>-42</v>
      </c>
      <c r="D17" s="24"/>
      <c r="E17" s="25">
        <v>71</v>
      </c>
      <c r="F17" s="25">
        <v>202</v>
      </c>
      <c r="G17" s="26">
        <f t="shared" si="7"/>
        <v>231</v>
      </c>
      <c r="H17" s="27">
        <f t="shared" si="1"/>
        <v>1001</v>
      </c>
      <c r="I17" s="31">
        <v>993</v>
      </c>
      <c r="J17" s="21">
        <f t="shared" si="4"/>
        <v>99.20079920079921</v>
      </c>
      <c r="K17" s="31">
        <v>3096</v>
      </c>
      <c r="L17" s="28">
        <f t="shared" si="5"/>
        <v>-2103</v>
      </c>
      <c r="M17" s="21">
        <f t="shared" si="2"/>
        <v>-67.926356589147289</v>
      </c>
      <c r="N17" s="19">
        <v>283</v>
      </c>
      <c r="O17" s="25">
        <v>351</v>
      </c>
      <c r="P17" s="27">
        <f t="shared" si="3"/>
        <v>-68</v>
      </c>
      <c r="Q17" s="21">
        <f t="shared" si="6"/>
        <v>-19.373219373219371</v>
      </c>
    </row>
    <row r="18" spans="1:17" ht="18" customHeight="1">
      <c r="A18" s="29" t="s">
        <v>31</v>
      </c>
      <c r="B18" s="24">
        <v>1672</v>
      </c>
      <c r="C18" s="24">
        <v>-472</v>
      </c>
      <c r="D18" s="24"/>
      <c r="E18" s="25"/>
      <c r="F18" s="25"/>
      <c r="G18" s="26">
        <f t="shared" si="7"/>
        <v>-472</v>
      </c>
      <c r="H18" s="27">
        <f t="shared" si="1"/>
        <v>1200</v>
      </c>
      <c r="I18" s="31">
        <v>1408</v>
      </c>
      <c r="J18" s="21">
        <f t="shared" si="4"/>
        <v>117.33333333333333</v>
      </c>
      <c r="K18" s="31">
        <v>2142</v>
      </c>
      <c r="L18" s="28">
        <f t="shared" si="5"/>
        <v>-734</v>
      </c>
      <c r="M18" s="21">
        <f t="shared" si="2"/>
        <v>-34.26704014939309</v>
      </c>
      <c r="N18" s="19">
        <v>780</v>
      </c>
      <c r="O18" s="25">
        <v>430</v>
      </c>
      <c r="P18" s="27">
        <f t="shared" si="3"/>
        <v>350</v>
      </c>
      <c r="Q18" s="21">
        <f t="shared" si="6"/>
        <v>81.395348837209298</v>
      </c>
    </row>
    <row r="19" spans="1:17" ht="18" customHeight="1">
      <c r="A19" s="23" t="s">
        <v>32</v>
      </c>
      <c r="B19" s="24">
        <v>111</v>
      </c>
      <c r="C19" s="24">
        <v>-4</v>
      </c>
      <c r="D19" s="24">
        <v>10</v>
      </c>
      <c r="E19" s="25">
        <v>4</v>
      </c>
      <c r="F19" s="25">
        <v>83</v>
      </c>
      <c r="G19" s="26">
        <f t="shared" si="7"/>
        <v>93</v>
      </c>
      <c r="H19" s="27">
        <f t="shared" si="1"/>
        <v>204</v>
      </c>
      <c r="I19" s="31">
        <v>210</v>
      </c>
      <c r="J19" s="21">
        <f t="shared" si="4"/>
        <v>102.94117647058823</v>
      </c>
      <c r="K19" s="31">
        <v>176</v>
      </c>
      <c r="L19" s="28">
        <f t="shared" si="5"/>
        <v>34</v>
      </c>
      <c r="M19" s="21">
        <f t="shared" si="2"/>
        <v>19.318181818181817</v>
      </c>
      <c r="N19" s="19">
        <v>89</v>
      </c>
      <c r="O19" s="25">
        <v>230</v>
      </c>
      <c r="P19" s="27">
        <f t="shared" si="3"/>
        <v>-141</v>
      </c>
      <c r="Q19" s="21">
        <f t="shared" si="6"/>
        <v>-61.304347826086961</v>
      </c>
    </row>
    <row r="20" spans="1:17" ht="18" customHeight="1">
      <c r="A20" s="23" t="s">
        <v>33</v>
      </c>
      <c r="B20" s="24">
        <v>2535</v>
      </c>
      <c r="C20" s="24">
        <v>-182</v>
      </c>
      <c r="D20" s="24"/>
      <c r="E20" s="25">
        <v>126</v>
      </c>
      <c r="F20" s="25">
        <v>704</v>
      </c>
      <c r="G20" s="26">
        <f t="shared" si="7"/>
        <v>648</v>
      </c>
      <c r="H20" s="27">
        <f t="shared" si="1"/>
        <v>3183</v>
      </c>
      <c r="I20" s="31">
        <v>3865</v>
      </c>
      <c r="J20" s="21">
        <f t="shared" si="4"/>
        <v>121.42632736412189</v>
      </c>
      <c r="K20" s="31">
        <v>5985</v>
      </c>
      <c r="L20" s="28">
        <f t="shared" si="5"/>
        <v>-2120</v>
      </c>
      <c r="M20" s="21">
        <f t="shared" si="2"/>
        <v>-35.421888053467001</v>
      </c>
      <c r="N20" s="19">
        <v>831</v>
      </c>
      <c r="O20" s="25">
        <v>963</v>
      </c>
      <c r="P20" s="27">
        <f t="shared" si="3"/>
        <v>-132</v>
      </c>
      <c r="Q20" s="21">
        <f t="shared" si="6"/>
        <v>-13.707165109034266</v>
      </c>
    </row>
    <row r="21" spans="1:17" ht="18" customHeight="1">
      <c r="A21" s="23" t="s">
        <v>34</v>
      </c>
      <c r="B21" s="24">
        <v>42307</v>
      </c>
      <c r="C21" s="24">
        <v>-6724</v>
      </c>
      <c r="D21" s="24"/>
      <c r="E21" s="25">
        <v>7139</v>
      </c>
      <c r="F21" s="25">
        <v>1460</v>
      </c>
      <c r="G21" s="26">
        <f t="shared" si="7"/>
        <v>1875</v>
      </c>
      <c r="H21" s="27">
        <f t="shared" si="1"/>
        <v>44182</v>
      </c>
      <c r="I21" s="31">
        <v>34371</v>
      </c>
      <c r="J21" s="21">
        <f t="shared" si="4"/>
        <v>77.794124304015213</v>
      </c>
      <c r="K21" s="31">
        <v>33117</v>
      </c>
      <c r="L21" s="28">
        <f t="shared" si="5"/>
        <v>1254</v>
      </c>
      <c r="M21" s="21">
        <f t="shared" si="2"/>
        <v>3.7865748709122204</v>
      </c>
      <c r="N21" s="19">
        <v>5251</v>
      </c>
      <c r="O21" s="25">
        <v>8161</v>
      </c>
      <c r="P21" s="27">
        <f t="shared" si="3"/>
        <v>-2910</v>
      </c>
      <c r="Q21" s="21">
        <f t="shared" si="6"/>
        <v>-35.65739492709227</v>
      </c>
    </row>
    <row r="22" spans="1:17" ht="18" customHeight="1">
      <c r="A22" s="29" t="s">
        <v>35</v>
      </c>
      <c r="B22" s="24">
        <v>18076</v>
      </c>
      <c r="C22" s="24"/>
      <c r="D22" s="24"/>
      <c r="E22" s="25"/>
      <c r="F22" s="25"/>
      <c r="G22" s="26">
        <f t="shared" si="7"/>
        <v>0</v>
      </c>
      <c r="H22" s="27">
        <f t="shared" si="1"/>
        <v>18076</v>
      </c>
      <c r="I22" s="31">
        <v>18620</v>
      </c>
      <c r="J22" s="21">
        <f t="shared" si="4"/>
        <v>103.00951537950873</v>
      </c>
      <c r="K22" s="31">
        <v>15171</v>
      </c>
      <c r="L22" s="28">
        <f t="shared" si="5"/>
        <v>3449</v>
      </c>
      <c r="M22" s="21">
        <f t="shared" si="2"/>
        <v>22.734163865269263</v>
      </c>
      <c r="N22" s="19">
        <v>-204</v>
      </c>
      <c r="O22" s="25">
        <v>796</v>
      </c>
      <c r="P22" s="27">
        <f t="shared" si="3"/>
        <v>-1000</v>
      </c>
      <c r="Q22" s="21">
        <f t="shared" si="6"/>
        <v>-125.6281407035176</v>
      </c>
    </row>
    <row r="23" spans="1:17" ht="18" customHeight="1">
      <c r="A23" s="29" t="s">
        <v>36</v>
      </c>
      <c r="B23" s="24">
        <v>168</v>
      </c>
      <c r="C23" s="24">
        <v>-58</v>
      </c>
      <c r="D23" s="24"/>
      <c r="E23" s="25"/>
      <c r="F23" s="25">
        <v>240</v>
      </c>
      <c r="G23" s="26">
        <f t="shared" si="7"/>
        <v>182</v>
      </c>
      <c r="H23" s="27">
        <f t="shared" si="1"/>
        <v>350</v>
      </c>
      <c r="I23" s="31">
        <v>363</v>
      </c>
      <c r="J23" s="21">
        <f t="shared" si="4"/>
        <v>103.71428571428571</v>
      </c>
      <c r="K23" s="31">
        <v>1026</v>
      </c>
      <c r="L23" s="28">
        <f t="shared" si="5"/>
        <v>-663</v>
      </c>
      <c r="M23" s="21">
        <f t="shared" si="2"/>
        <v>-64.619883040935676</v>
      </c>
      <c r="N23" s="19">
        <v>191</v>
      </c>
      <c r="O23" s="25">
        <v>738</v>
      </c>
      <c r="P23" s="27">
        <f t="shared" si="3"/>
        <v>-547</v>
      </c>
      <c r="Q23" s="21">
        <f t="shared" si="6"/>
        <v>-74.11924119241192</v>
      </c>
    </row>
    <row r="24" spans="1:17" ht="18" customHeight="1">
      <c r="A24" s="29" t="s">
        <v>37</v>
      </c>
      <c r="B24" s="24">
        <v>1041</v>
      </c>
      <c r="C24" s="24">
        <v>-699</v>
      </c>
      <c r="D24" s="24"/>
      <c r="E24" s="25"/>
      <c r="F24" s="25">
        <v>17</v>
      </c>
      <c r="G24" s="26">
        <f t="shared" si="7"/>
        <v>-682</v>
      </c>
      <c r="H24" s="27">
        <f t="shared" si="1"/>
        <v>359</v>
      </c>
      <c r="I24" s="31">
        <v>933</v>
      </c>
      <c r="J24" s="21">
        <f t="shared" si="4"/>
        <v>259.88857938718661</v>
      </c>
      <c r="K24" s="31">
        <v>823</v>
      </c>
      <c r="L24" s="28">
        <f t="shared" si="5"/>
        <v>110</v>
      </c>
      <c r="M24" s="21">
        <f t="shared" si="2"/>
        <v>13.365735115431349</v>
      </c>
      <c r="N24" s="19">
        <v>-11</v>
      </c>
      <c r="O24" s="25">
        <v>389</v>
      </c>
      <c r="P24" s="27">
        <f t="shared" si="3"/>
        <v>-400</v>
      </c>
      <c r="Q24" s="21">
        <f t="shared" si="6"/>
        <v>-102.82776349614396</v>
      </c>
    </row>
    <row r="25" spans="1:17" ht="18" customHeight="1">
      <c r="A25" s="29" t="s">
        <v>38</v>
      </c>
      <c r="B25" s="24">
        <v>72</v>
      </c>
      <c r="C25" s="24"/>
      <c r="D25" s="24"/>
      <c r="E25" s="25"/>
      <c r="F25" s="25">
        <v>50</v>
      </c>
      <c r="G25" s="26">
        <f t="shared" si="7"/>
        <v>50</v>
      </c>
      <c r="H25" s="27">
        <f t="shared" si="1"/>
        <v>122</v>
      </c>
      <c r="I25" s="31">
        <v>162</v>
      </c>
      <c r="J25" s="21">
        <f t="shared" si="4"/>
        <v>132.78688524590163</v>
      </c>
      <c r="K25" s="31">
        <v>143</v>
      </c>
      <c r="L25" s="28">
        <f t="shared" si="5"/>
        <v>19</v>
      </c>
      <c r="M25" s="21">
        <f t="shared" si="2"/>
        <v>13.286713286713287</v>
      </c>
      <c r="N25" s="19">
        <v>44</v>
      </c>
      <c r="O25" s="25">
        <v>-12</v>
      </c>
      <c r="P25" s="27">
        <f t="shared" si="3"/>
        <v>56</v>
      </c>
      <c r="Q25" s="21">
        <f t="shared" si="6"/>
        <v>-466.66666666666669</v>
      </c>
    </row>
    <row r="26" spans="1:17" ht="18" customHeight="1">
      <c r="A26" s="29" t="s">
        <v>39</v>
      </c>
      <c r="B26" s="25">
        <v>2107</v>
      </c>
      <c r="C26" s="25">
        <v>-388</v>
      </c>
      <c r="D26" s="25"/>
      <c r="E26" s="25"/>
      <c r="F26" s="25">
        <v>22</v>
      </c>
      <c r="G26" s="26">
        <f t="shared" si="7"/>
        <v>-366</v>
      </c>
      <c r="H26" s="27">
        <f t="shared" si="1"/>
        <v>1741</v>
      </c>
      <c r="I26" s="31">
        <v>1876</v>
      </c>
      <c r="J26" s="21">
        <f t="shared" si="4"/>
        <v>107.75416427340609</v>
      </c>
      <c r="K26" s="31">
        <v>1838</v>
      </c>
      <c r="L26" s="28">
        <f t="shared" si="5"/>
        <v>38</v>
      </c>
      <c r="M26" s="21">
        <f t="shared" si="2"/>
        <v>2.0674646354733408</v>
      </c>
      <c r="N26" s="19">
        <v>1872</v>
      </c>
      <c r="O26" s="25">
        <v>31</v>
      </c>
      <c r="P26" s="27">
        <f t="shared" si="3"/>
        <v>1841</v>
      </c>
      <c r="Q26" s="21">
        <f t="shared" si="6"/>
        <v>5938.7096774193551</v>
      </c>
    </row>
    <row r="27" spans="1:17" ht="18" customHeight="1">
      <c r="A27" s="23" t="s">
        <v>40</v>
      </c>
      <c r="B27" s="24">
        <v>18049</v>
      </c>
      <c r="C27" s="24">
        <v>-10193</v>
      </c>
      <c r="D27" s="24"/>
      <c r="E27" s="25">
        <v>8291</v>
      </c>
      <c r="F27" s="25">
        <v>6085</v>
      </c>
      <c r="G27" s="26">
        <f t="shared" si="7"/>
        <v>4183</v>
      </c>
      <c r="H27" s="27">
        <f t="shared" si="1"/>
        <v>22232</v>
      </c>
      <c r="I27" s="31">
        <v>23121</v>
      </c>
      <c r="J27" s="21">
        <f t="shared" si="4"/>
        <v>103.99874055415617</v>
      </c>
      <c r="K27" s="31">
        <v>21961</v>
      </c>
      <c r="L27" s="28">
        <f t="shared" si="5"/>
        <v>1160</v>
      </c>
      <c r="M27" s="21">
        <f t="shared" si="2"/>
        <v>5.2820909794635948</v>
      </c>
      <c r="N27" s="19">
        <v>2896</v>
      </c>
      <c r="O27" s="25">
        <v>4333</v>
      </c>
      <c r="P27" s="27">
        <f t="shared" si="3"/>
        <v>-1437</v>
      </c>
      <c r="Q27" s="21">
        <f t="shared" si="6"/>
        <v>-33.16408954534964</v>
      </c>
    </row>
    <row r="28" spans="1:17" ht="18" customHeight="1">
      <c r="A28" s="29" t="s">
        <v>41</v>
      </c>
      <c r="B28" s="24">
        <v>850</v>
      </c>
      <c r="C28" s="24">
        <v>-338</v>
      </c>
      <c r="D28" s="24"/>
      <c r="E28" s="25"/>
      <c r="F28" s="25">
        <v>338</v>
      </c>
      <c r="G28" s="26">
        <f t="shared" si="7"/>
        <v>0</v>
      </c>
      <c r="H28" s="27">
        <f t="shared" si="1"/>
        <v>850</v>
      </c>
      <c r="I28" s="31">
        <v>1017</v>
      </c>
      <c r="J28" s="21">
        <f t="shared" si="4"/>
        <v>119.64705882352942</v>
      </c>
      <c r="K28" s="31">
        <v>900</v>
      </c>
      <c r="L28" s="28">
        <f t="shared" si="5"/>
        <v>117</v>
      </c>
      <c r="M28" s="21">
        <f t="shared" si="2"/>
        <v>13</v>
      </c>
      <c r="N28" s="19">
        <v>-79</v>
      </c>
      <c r="O28" s="25">
        <v>362</v>
      </c>
      <c r="P28" s="27">
        <f t="shared" si="3"/>
        <v>-441</v>
      </c>
      <c r="Q28" s="21">
        <f t="shared" si="6"/>
        <v>-121.82320441988949</v>
      </c>
    </row>
    <row r="29" spans="1:17" ht="18" customHeight="1">
      <c r="A29" s="29" t="s">
        <v>42</v>
      </c>
      <c r="B29" s="24">
        <v>1281</v>
      </c>
      <c r="C29" s="24">
        <v>-483</v>
      </c>
      <c r="D29" s="24"/>
      <c r="E29" s="25"/>
      <c r="F29" s="25">
        <v>1795</v>
      </c>
      <c r="G29" s="26">
        <f t="shared" si="7"/>
        <v>1312</v>
      </c>
      <c r="H29" s="27">
        <f t="shared" si="1"/>
        <v>2593</v>
      </c>
      <c r="I29" s="31">
        <v>2283</v>
      </c>
      <c r="J29" s="21">
        <f t="shared" si="4"/>
        <v>88.044735827227143</v>
      </c>
      <c r="K29" s="31">
        <v>2501</v>
      </c>
      <c r="L29" s="28">
        <f t="shared" si="5"/>
        <v>-218</v>
      </c>
      <c r="M29" s="21">
        <f t="shared" si="2"/>
        <v>-8.7165133946421438</v>
      </c>
      <c r="N29" s="19">
        <v>525</v>
      </c>
      <c r="O29" s="25">
        <v>1115</v>
      </c>
      <c r="P29" s="27">
        <f t="shared" si="3"/>
        <v>-590</v>
      </c>
      <c r="Q29" s="21">
        <f t="shared" si="6"/>
        <v>-52.914798206278022</v>
      </c>
    </row>
    <row r="30" spans="1:17" ht="18" customHeight="1">
      <c r="A30" s="29" t="s">
        <v>43</v>
      </c>
      <c r="B30" s="24">
        <v>10921</v>
      </c>
      <c r="C30" s="24">
        <v>-8123</v>
      </c>
      <c r="D30" s="24"/>
      <c r="E30" s="25">
        <v>7888</v>
      </c>
      <c r="F30" s="25">
        <v>640</v>
      </c>
      <c r="G30" s="26">
        <f t="shared" si="7"/>
        <v>405</v>
      </c>
      <c r="H30" s="27">
        <f t="shared" si="1"/>
        <v>11326</v>
      </c>
      <c r="I30" s="31">
        <v>12480</v>
      </c>
      <c r="J30" s="21">
        <f t="shared" si="4"/>
        <v>110.18894578845135</v>
      </c>
      <c r="K30" s="31">
        <v>13061</v>
      </c>
      <c r="L30" s="28">
        <f t="shared" si="5"/>
        <v>-581</v>
      </c>
      <c r="M30" s="21">
        <f t="shared" si="2"/>
        <v>-4.4483577061480748</v>
      </c>
      <c r="N30" s="19">
        <v>1666</v>
      </c>
      <c r="O30" s="25">
        <v>1713</v>
      </c>
      <c r="P30" s="27">
        <f t="shared" si="3"/>
        <v>-47</v>
      </c>
      <c r="Q30" s="21">
        <f t="shared" si="6"/>
        <v>-2.7437244600116752</v>
      </c>
    </row>
    <row r="31" spans="1:17" ht="18" customHeight="1">
      <c r="A31" s="29" t="s">
        <v>44</v>
      </c>
      <c r="B31" s="24">
        <v>1733</v>
      </c>
      <c r="C31" s="24">
        <v>-267</v>
      </c>
      <c r="D31" s="24"/>
      <c r="E31" s="25"/>
      <c r="F31" s="25">
        <v>364</v>
      </c>
      <c r="G31" s="26">
        <f t="shared" si="7"/>
        <v>97</v>
      </c>
      <c r="H31" s="27">
        <f>B31+G31</f>
        <v>1830</v>
      </c>
      <c r="I31" s="31">
        <v>1851</v>
      </c>
      <c r="J31" s="21">
        <f>IF(H31=0,0,I31/H31*100)</f>
        <v>101.14754098360656</v>
      </c>
      <c r="K31" s="31">
        <v>2310</v>
      </c>
      <c r="L31" s="28">
        <f t="shared" si="5"/>
        <v>-459</v>
      </c>
      <c r="M31" s="21">
        <f t="shared" si="2"/>
        <v>-19.870129870129873</v>
      </c>
      <c r="N31" s="19">
        <v>238</v>
      </c>
      <c r="O31" s="25">
        <v>688</v>
      </c>
      <c r="P31" s="27">
        <f>N31-O31</f>
        <v>-450</v>
      </c>
      <c r="Q31" s="21">
        <f>IF(O31=0,0,P31/O31*100)</f>
        <v>-65.406976744186053</v>
      </c>
    </row>
    <row r="32" spans="1:17" ht="18" customHeight="1">
      <c r="A32" s="23" t="s">
        <v>45</v>
      </c>
      <c r="B32" s="24">
        <v>4489</v>
      </c>
      <c r="C32" s="24"/>
      <c r="D32" s="24"/>
      <c r="E32" s="25"/>
      <c r="F32" s="25">
        <v>2544</v>
      </c>
      <c r="G32" s="26">
        <f t="shared" si="7"/>
        <v>2544</v>
      </c>
      <c r="H32" s="27">
        <f t="shared" si="1"/>
        <v>7033</v>
      </c>
      <c r="I32" s="31">
        <v>18470</v>
      </c>
      <c r="J32" s="21">
        <f t="shared" si="4"/>
        <v>262.61908147305564</v>
      </c>
      <c r="K32" s="31">
        <v>15931</v>
      </c>
      <c r="L32" s="28">
        <f t="shared" si="5"/>
        <v>2539</v>
      </c>
      <c r="M32" s="21">
        <f t="shared" si="2"/>
        <v>15.937480384156677</v>
      </c>
      <c r="N32" s="19">
        <v>4633</v>
      </c>
      <c r="O32" s="25">
        <v>4060</v>
      </c>
      <c r="P32" s="27">
        <f t="shared" si="3"/>
        <v>573</v>
      </c>
      <c r="Q32" s="21">
        <f t="shared" si="6"/>
        <v>14.113300492610836</v>
      </c>
    </row>
    <row r="33" spans="1:17" s="4" customFormat="1" ht="18" customHeight="1">
      <c r="A33" s="32" t="s">
        <v>46</v>
      </c>
      <c r="B33" s="24">
        <v>2517</v>
      </c>
      <c r="C33" s="24"/>
      <c r="D33" s="24"/>
      <c r="E33" s="25"/>
      <c r="F33" s="25"/>
      <c r="G33" s="26">
        <f t="shared" si="7"/>
        <v>0</v>
      </c>
      <c r="H33" s="27">
        <f t="shared" si="1"/>
        <v>2517</v>
      </c>
      <c r="I33" s="31">
        <v>2517</v>
      </c>
      <c r="J33" s="21">
        <f t="shared" si="4"/>
        <v>100</v>
      </c>
      <c r="K33" s="31">
        <v>2191</v>
      </c>
      <c r="L33" s="28">
        <f t="shared" si="5"/>
        <v>326</v>
      </c>
      <c r="M33" s="21">
        <f t="shared" si="2"/>
        <v>14.879050661798265</v>
      </c>
      <c r="N33" s="19">
        <v>1052</v>
      </c>
      <c r="O33" s="25">
        <v>1448</v>
      </c>
      <c r="P33" s="27">
        <f t="shared" si="3"/>
        <v>-396</v>
      </c>
      <c r="Q33" s="21">
        <f t="shared" si="6"/>
        <v>-27.348066298342545</v>
      </c>
    </row>
    <row r="34" spans="1:17" s="4" customFormat="1" ht="18" customHeight="1">
      <c r="A34" s="33" t="s">
        <v>47</v>
      </c>
      <c r="B34" s="24">
        <v>114</v>
      </c>
      <c r="C34" s="24"/>
      <c r="D34" s="24"/>
      <c r="E34" s="25"/>
      <c r="F34" s="25"/>
      <c r="G34" s="26">
        <f t="shared" si="7"/>
        <v>0</v>
      </c>
      <c r="H34" s="27">
        <f t="shared" si="1"/>
        <v>114</v>
      </c>
      <c r="I34" s="31">
        <v>0</v>
      </c>
      <c r="J34" s="21">
        <f t="shared" si="4"/>
        <v>0</v>
      </c>
      <c r="K34" s="31">
        <v>485</v>
      </c>
      <c r="L34" s="28">
        <f t="shared" si="5"/>
        <v>-485</v>
      </c>
      <c r="M34" s="21">
        <f t="shared" si="2"/>
        <v>-100</v>
      </c>
      <c r="N34" s="19">
        <v>0</v>
      </c>
      <c r="O34" s="25">
        <v>0</v>
      </c>
      <c r="P34" s="27">
        <f t="shared" si="3"/>
        <v>0</v>
      </c>
      <c r="Q34" s="21">
        <f t="shared" si="6"/>
        <v>0</v>
      </c>
    </row>
    <row r="35" spans="1:17" s="4" customFormat="1" ht="18" customHeight="1">
      <c r="A35" s="33" t="s">
        <v>48</v>
      </c>
      <c r="B35" s="24">
        <v>201</v>
      </c>
      <c r="C35" s="24"/>
      <c r="D35" s="24"/>
      <c r="E35" s="25"/>
      <c r="F35" s="25"/>
      <c r="G35" s="26">
        <f t="shared" si="7"/>
        <v>0</v>
      </c>
      <c r="H35" s="27">
        <f t="shared" si="1"/>
        <v>201</v>
      </c>
      <c r="I35" s="31">
        <v>47</v>
      </c>
      <c r="J35" s="21">
        <f t="shared" si="4"/>
        <v>23.383084577114428</v>
      </c>
      <c r="K35" s="31">
        <v>223</v>
      </c>
      <c r="L35" s="28">
        <f t="shared" si="5"/>
        <v>-176</v>
      </c>
      <c r="M35" s="21">
        <f t="shared" si="2"/>
        <v>-78.923766816143498</v>
      </c>
      <c r="N35" s="19">
        <v>0</v>
      </c>
      <c r="O35" s="25">
        <v>0</v>
      </c>
      <c r="P35" s="27">
        <f t="shared" si="3"/>
        <v>0</v>
      </c>
      <c r="Q35" s="21">
        <f t="shared" si="6"/>
        <v>0</v>
      </c>
    </row>
    <row r="36" spans="1:17" s="4" customFormat="1" ht="18" customHeight="1">
      <c r="A36" s="33" t="s">
        <v>49</v>
      </c>
      <c r="B36" s="24">
        <v>897</v>
      </c>
      <c r="C36" s="24"/>
      <c r="D36" s="24"/>
      <c r="E36" s="25"/>
      <c r="F36" s="25"/>
      <c r="G36" s="26">
        <f t="shared" si="7"/>
        <v>0</v>
      </c>
      <c r="H36" s="27">
        <f t="shared" si="1"/>
        <v>897</v>
      </c>
      <c r="I36" s="31">
        <v>293</v>
      </c>
      <c r="J36" s="21">
        <f t="shared" si="4"/>
        <v>32.6644370122631</v>
      </c>
      <c r="K36" s="31">
        <v>173</v>
      </c>
      <c r="L36" s="28">
        <f t="shared" si="5"/>
        <v>120</v>
      </c>
      <c r="M36" s="21">
        <f t="shared" si="2"/>
        <v>69.364161849710982</v>
      </c>
      <c r="N36" s="19">
        <v>-1</v>
      </c>
      <c r="O36" s="25">
        <v>29</v>
      </c>
      <c r="P36" s="27">
        <f t="shared" si="3"/>
        <v>-30</v>
      </c>
      <c r="Q36" s="21">
        <f t="shared" si="6"/>
        <v>-103.44827586206897</v>
      </c>
    </row>
    <row r="37" spans="1:17" s="4" customFormat="1" ht="18" customHeight="1">
      <c r="A37" s="32" t="s">
        <v>50</v>
      </c>
      <c r="B37" s="24">
        <v>17370</v>
      </c>
      <c r="C37" s="24">
        <v>-6391</v>
      </c>
      <c r="D37" s="24"/>
      <c r="E37" s="25">
        <v>3163</v>
      </c>
      <c r="F37" s="25">
        <v>16173</v>
      </c>
      <c r="G37" s="26">
        <f t="shared" si="7"/>
        <v>12945</v>
      </c>
      <c r="H37" s="27">
        <f t="shared" si="1"/>
        <v>30315</v>
      </c>
      <c r="I37" s="31">
        <v>29677</v>
      </c>
      <c r="J37" s="21">
        <f t="shared" si="4"/>
        <v>97.89543130463467</v>
      </c>
      <c r="K37" s="31">
        <v>29456</v>
      </c>
      <c r="L37" s="28">
        <f t="shared" si="5"/>
        <v>221</v>
      </c>
      <c r="M37" s="21">
        <f t="shared" si="2"/>
        <v>0.75027159152634437</v>
      </c>
      <c r="N37" s="19">
        <v>10894</v>
      </c>
      <c r="O37" s="25">
        <v>21220</v>
      </c>
      <c r="P37" s="27">
        <f t="shared" si="3"/>
        <v>-10326</v>
      </c>
      <c r="Q37" s="21">
        <f t="shared" si="6"/>
        <v>-48.661639962299716</v>
      </c>
    </row>
    <row r="38" spans="1:17" s="4" customFormat="1" ht="18" customHeight="1">
      <c r="A38" s="33" t="s">
        <v>51</v>
      </c>
      <c r="B38" s="24">
        <v>2825</v>
      </c>
      <c r="C38" s="24">
        <v>-490</v>
      </c>
      <c r="D38" s="24"/>
      <c r="E38" s="25">
        <v>17</v>
      </c>
      <c r="F38" s="25">
        <v>2106</v>
      </c>
      <c r="G38" s="26">
        <f t="shared" si="7"/>
        <v>1633</v>
      </c>
      <c r="H38" s="27">
        <f t="shared" si="1"/>
        <v>4458</v>
      </c>
      <c r="I38" s="31">
        <v>4904</v>
      </c>
      <c r="J38" s="21">
        <f t="shared" si="4"/>
        <v>110.00448631673396</v>
      </c>
      <c r="K38" s="31">
        <v>4266</v>
      </c>
      <c r="L38" s="28">
        <f t="shared" si="5"/>
        <v>638</v>
      </c>
      <c r="M38" s="21">
        <f t="shared" si="2"/>
        <v>14.955461790904828</v>
      </c>
      <c r="N38" s="19">
        <v>402</v>
      </c>
      <c r="O38" s="25">
        <v>12856</v>
      </c>
      <c r="P38" s="27">
        <f t="shared" si="3"/>
        <v>-12454</v>
      </c>
      <c r="Q38" s="21">
        <f t="shared" si="6"/>
        <v>-96.873055382700684</v>
      </c>
    </row>
    <row r="39" spans="1:17" s="4" customFormat="1" ht="18" customHeight="1">
      <c r="A39" s="33" t="s">
        <v>52</v>
      </c>
      <c r="B39" s="24">
        <v>3040</v>
      </c>
      <c r="C39" s="24">
        <v>-1545</v>
      </c>
      <c r="D39" s="24"/>
      <c r="E39" s="25">
        <v>1506</v>
      </c>
      <c r="F39" s="25">
        <v>2257</v>
      </c>
      <c r="G39" s="26">
        <f t="shared" si="7"/>
        <v>2218</v>
      </c>
      <c r="H39" s="27">
        <f t="shared" si="1"/>
        <v>5258</v>
      </c>
      <c r="I39" s="31">
        <v>5510</v>
      </c>
      <c r="J39" s="21">
        <f t="shared" si="4"/>
        <v>104.79269684290604</v>
      </c>
      <c r="K39" s="31">
        <v>5261</v>
      </c>
      <c r="L39" s="28">
        <f t="shared" si="5"/>
        <v>249</v>
      </c>
      <c r="M39" s="21">
        <f t="shared" si="2"/>
        <v>4.7329405056072993</v>
      </c>
      <c r="N39" s="19">
        <v>1950</v>
      </c>
      <c r="O39" s="25">
        <v>1768</v>
      </c>
      <c r="P39" s="27">
        <f t="shared" si="3"/>
        <v>182</v>
      </c>
      <c r="Q39" s="21">
        <f t="shared" si="6"/>
        <v>10.294117647058822</v>
      </c>
    </row>
    <row r="40" spans="1:17" s="4" customFormat="1" ht="18" customHeight="1">
      <c r="A40" s="33" t="s">
        <v>53</v>
      </c>
      <c r="B40" s="24">
        <v>7032</v>
      </c>
      <c r="C40" s="24">
        <v>-1950</v>
      </c>
      <c r="D40" s="24"/>
      <c r="E40" s="25">
        <v>86</v>
      </c>
      <c r="F40" s="25">
        <v>7440</v>
      </c>
      <c r="G40" s="26">
        <f t="shared" si="7"/>
        <v>5576</v>
      </c>
      <c r="H40" s="27">
        <f t="shared" si="1"/>
        <v>12608</v>
      </c>
      <c r="I40" s="31">
        <v>12421</v>
      </c>
      <c r="J40" s="21">
        <f t="shared" si="4"/>
        <v>98.516814720812178</v>
      </c>
      <c r="K40" s="31">
        <v>11303</v>
      </c>
      <c r="L40" s="28">
        <f t="shared" si="5"/>
        <v>1118</v>
      </c>
      <c r="M40" s="21">
        <f t="shared" si="2"/>
        <v>9.8911793329204638</v>
      </c>
      <c r="N40" s="19">
        <v>6616</v>
      </c>
      <c r="O40" s="25">
        <v>1820</v>
      </c>
      <c r="P40" s="27">
        <f t="shared" si="3"/>
        <v>4796</v>
      </c>
      <c r="Q40" s="21">
        <f t="shared" si="6"/>
        <v>263.5164835164835</v>
      </c>
    </row>
    <row r="41" spans="1:17" s="4" customFormat="1" ht="18" customHeight="1">
      <c r="A41" s="33" t="s">
        <v>54</v>
      </c>
      <c r="B41" s="24">
        <v>1823</v>
      </c>
      <c r="C41" s="24">
        <v>-1210</v>
      </c>
      <c r="D41" s="24"/>
      <c r="E41" s="25">
        <v>1050</v>
      </c>
      <c r="F41" s="25">
        <v>2179</v>
      </c>
      <c r="G41" s="26">
        <f t="shared" si="7"/>
        <v>2019</v>
      </c>
      <c r="H41" s="27">
        <f t="shared" si="1"/>
        <v>3842</v>
      </c>
      <c r="I41" s="31">
        <v>3924</v>
      </c>
      <c r="J41" s="21">
        <f t="shared" si="4"/>
        <v>102.1343050494534</v>
      </c>
      <c r="K41" s="31">
        <v>3048</v>
      </c>
      <c r="L41" s="28">
        <f t="shared" si="5"/>
        <v>876</v>
      </c>
      <c r="M41" s="21">
        <f t="shared" si="2"/>
        <v>28.740157480314959</v>
      </c>
      <c r="N41" s="19">
        <v>1691</v>
      </c>
      <c r="O41" s="25">
        <v>2221</v>
      </c>
      <c r="P41" s="27">
        <f t="shared" si="3"/>
        <v>-530</v>
      </c>
      <c r="Q41" s="21">
        <f t="shared" si="6"/>
        <v>-23.863124718595227</v>
      </c>
    </row>
    <row r="42" spans="1:17" s="4" customFormat="1" ht="18" customHeight="1">
      <c r="A42" s="23" t="s">
        <v>55</v>
      </c>
      <c r="B42" s="24">
        <v>417</v>
      </c>
      <c r="C42" s="24"/>
      <c r="D42" s="24"/>
      <c r="E42" s="25">
        <v>89</v>
      </c>
      <c r="F42" s="25">
        <v>-2</v>
      </c>
      <c r="G42" s="26">
        <f t="shared" si="7"/>
        <v>87</v>
      </c>
      <c r="H42" s="27">
        <f t="shared" si="1"/>
        <v>504</v>
      </c>
      <c r="I42" s="31">
        <v>691</v>
      </c>
      <c r="J42" s="21">
        <f t="shared" si="4"/>
        <v>137.10317460317461</v>
      </c>
      <c r="K42" s="31">
        <v>797</v>
      </c>
      <c r="L42" s="28">
        <f t="shared" si="5"/>
        <v>-106</v>
      </c>
      <c r="M42" s="21">
        <f t="shared" si="2"/>
        <v>-13.299874529485569</v>
      </c>
      <c r="N42" s="19">
        <v>31</v>
      </c>
      <c r="O42" s="25">
        <v>116</v>
      </c>
      <c r="P42" s="27">
        <f t="shared" si="3"/>
        <v>-85</v>
      </c>
      <c r="Q42" s="21">
        <f t="shared" si="6"/>
        <v>-73.275862068965509</v>
      </c>
    </row>
    <row r="43" spans="1:17" s="4" customFormat="1" ht="18" customHeight="1">
      <c r="A43" s="23" t="s">
        <v>56</v>
      </c>
      <c r="B43" s="24">
        <v>3131</v>
      </c>
      <c r="C43" s="24">
        <v>-83</v>
      </c>
      <c r="D43" s="24">
        <v>2000</v>
      </c>
      <c r="E43" s="25"/>
      <c r="F43" s="25">
        <v>579</v>
      </c>
      <c r="G43" s="26">
        <f t="shared" si="7"/>
        <v>2496</v>
      </c>
      <c r="H43" s="27">
        <f t="shared" si="1"/>
        <v>5627</v>
      </c>
      <c r="I43" s="31">
        <v>6663</v>
      </c>
      <c r="J43" s="21">
        <f t="shared" si="4"/>
        <v>118.41123156211124</v>
      </c>
      <c r="K43" s="31">
        <v>5849</v>
      </c>
      <c r="L43" s="28">
        <f t="shared" si="5"/>
        <v>814</v>
      </c>
      <c r="M43" s="21">
        <f t="shared" si="2"/>
        <v>13.916908873311678</v>
      </c>
      <c r="N43" s="19">
        <v>-2920</v>
      </c>
      <c r="O43" s="25">
        <v>1023</v>
      </c>
      <c r="P43" s="27">
        <f t="shared" si="3"/>
        <v>-3943</v>
      </c>
      <c r="Q43" s="21">
        <f t="shared" si="6"/>
        <v>-385.43499511241447</v>
      </c>
    </row>
    <row r="44" spans="1:17" s="4" customFormat="1" ht="18" customHeight="1">
      <c r="A44" s="29" t="s">
        <v>57</v>
      </c>
      <c r="B44" s="24">
        <v>393</v>
      </c>
      <c r="C44" s="24">
        <v>-83</v>
      </c>
      <c r="D44" s="24"/>
      <c r="E44" s="25"/>
      <c r="F44" s="25">
        <v>83</v>
      </c>
      <c r="G44" s="26">
        <f t="shared" si="7"/>
        <v>0</v>
      </c>
      <c r="H44" s="27">
        <f t="shared" si="1"/>
        <v>393</v>
      </c>
      <c r="I44" s="31">
        <v>2425</v>
      </c>
      <c r="J44" s="21">
        <f t="shared" si="4"/>
        <v>617.04834605597966</v>
      </c>
      <c r="K44" s="31">
        <v>294</v>
      </c>
      <c r="L44" s="28">
        <f t="shared" si="5"/>
        <v>2131</v>
      </c>
      <c r="M44" s="21">
        <f t="shared" si="2"/>
        <v>724.82993197278915</v>
      </c>
      <c r="N44" s="19">
        <v>2024</v>
      </c>
      <c r="O44" s="25">
        <v>116</v>
      </c>
      <c r="P44" s="27">
        <f t="shared" si="3"/>
        <v>1908</v>
      </c>
      <c r="Q44" s="21">
        <f t="shared" si="6"/>
        <v>1644.8275862068965</v>
      </c>
    </row>
    <row r="45" spans="1:17" s="4" customFormat="1" ht="18" customHeight="1">
      <c r="A45" s="29" t="s">
        <v>58</v>
      </c>
      <c r="B45" s="24">
        <v>2501</v>
      </c>
      <c r="C45" s="24"/>
      <c r="D45" s="24"/>
      <c r="E45" s="25"/>
      <c r="F45" s="25">
        <v>491</v>
      </c>
      <c r="G45" s="26">
        <f t="shared" si="7"/>
        <v>491</v>
      </c>
      <c r="H45" s="27">
        <f t="shared" si="1"/>
        <v>2992</v>
      </c>
      <c r="I45" s="31">
        <v>1755</v>
      </c>
      <c r="J45" s="21">
        <f t="shared" si="4"/>
        <v>58.656417112299465</v>
      </c>
      <c r="K45" s="31">
        <v>2190</v>
      </c>
      <c r="L45" s="28">
        <f t="shared" si="5"/>
        <v>-435</v>
      </c>
      <c r="M45" s="21">
        <f t="shared" si="2"/>
        <v>-19.863013698630137</v>
      </c>
      <c r="N45" s="19">
        <v>-3481</v>
      </c>
      <c r="O45" s="25">
        <v>906</v>
      </c>
      <c r="P45" s="27">
        <f t="shared" si="3"/>
        <v>-4387</v>
      </c>
      <c r="Q45" s="21">
        <f t="shared" si="6"/>
        <v>-484.21633554083883</v>
      </c>
    </row>
    <row r="46" spans="1:17" s="4" customFormat="1" ht="18" customHeight="1">
      <c r="A46" s="23" t="s">
        <v>59</v>
      </c>
      <c r="B46" s="24">
        <v>855</v>
      </c>
      <c r="C46" s="24">
        <v>-103</v>
      </c>
      <c r="D46" s="24"/>
      <c r="E46" s="25"/>
      <c r="F46" s="25">
        <v>168</v>
      </c>
      <c r="G46" s="26">
        <f t="shared" si="7"/>
        <v>65</v>
      </c>
      <c r="H46" s="27">
        <f t="shared" si="1"/>
        <v>920</v>
      </c>
      <c r="I46" s="31">
        <v>745</v>
      </c>
      <c r="J46" s="21">
        <f t="shared" si="4"/>
        <v>80.978260869565219</v>
      </c>
      <c r="K46" s="31">
        <v>840</v>
      </c>
      <c r="L46" s="28">
        <f t="shared" si="5"/>
        <v>-95</v>
      </c>
      <c r="M46" s="21">
        <f t="shared" si="2"/>
        <v>-11.30952380952381</v>
      </c>
      <c r="N46" s="19">
        <v>-275</v>
      </c>
      <c r="O46" s="25">
        <v>346</v>
      </c>
      <c r="P46" s="28">
        <f t="shared" si="3"/>
        <v>-621</v>
      </c>
      <c r="Q46" s="21">
        <f t="shared" si="6"/>
        <v>-179.47976878612718</v>
      </c>
    </row>
    <row r="47" spans="1:17" s="4" customFormat="1" ht="18" customHeight="1">
      <c r="A47" s="23" t="s">
        <v>60</v>
      </c>
      <c r="B47" s="30"/>
      <c r="C47" s="30"/>
      <c r="D47" s="30"/>
      <c r="E47" s="30"/>
      <c r="F47" s="30"/>
      <c r="G47" s="26">
        <f t="shared" si="7"/>
        <v>0</v>
      </c>
      <c r="H47" s="27">
        <f t="shared" si="1"/>
        <v>0</v>
      </c>
      <c r="I47" s="31">
        <v>0</v>
      </c>
      <c r="J47" s="21">
        <f t="shared" si="4"/>
        <v>0</v>
      </c>
      <c r="K47" s="31">
        <v>0</v>
      </c>
      <c r="L47" s="28">
        <f t="shared" si="5"/>
        <v>0</v>
      </c>
      <c r="M47" s="21">
        <f t="shared" si="2"/>
        <v>0</v>
      </c>
      <c r="N47" s="19">
        <v>0</v>
      </c>
      <c r="O47" s="25">
        <v>0</v>
      </c>
      <c r="P47" s="27">
        <f t="shared" si="3"/>
        <v>0</v>
      </c>
      <c r="Q47" s="21">
        <f t="shared" si="6"/>
        <v>0</v>
      </c>
    </row>
    <row r="48" spans="1:17" s="4" customFormat="1" ht="18" customHeight="1">
      <c r="A48" s="34" t="s">
        <v>61</v>
      </c>
      <c r="B48" s="24">
        <v>662</v>
      </c>
      <c r="C48" s="24">
        <v>-120</v>
      </c>
      <c r="D48" s="24"/>
      <c r="E48" s="25"/>
      <c r="F48" s="25">
        <v>206</v>
      </c>
      <c r="G48" s="26">
        <f t="shared" si="7"/>
        <v>86</v>
      </c>
      <c r="H48" s="27">
        <f t="shared" si="1"/>
        <v>748</v>
      </c>
      <c r="I48" s="31">
        <v>932</v>
      </c>
      <c r="J48" s="21">
        <f t="shared" si="4"/>
        <v>124.59893048128343</v>
      </c>
      <c r="K48" s="31">
        <v>3307</v>
      </c>
      <c r="L48" s="28">
        <f t="shared" si="5"/>
        <v>-2375</v>
      </c>
      <c r="M48" s="21">
        <f t="shared" si="2"/>
        <v>-71.817357121257942</v>
      </c>
      <c r="N48" s="19">
        <v>283</v>
      </c>
      <c r="O48" s="25">
        <v>1562</v>
      </c>
      <c r="P48" s="27">
        <f t="shared" si="3"/>
        <v>-1279</v>
      </c>
      <c r="Q48" s="21">
        <f t="shared" si="6"/>
        <v>-81.882202304737518</v>
      </c>
    </row>
    <row r="49" spans="1:17" s="4" customFormat="1" ht="18" customHeight="1">
      <c r="A49" s="23" t="s">
        <v>62</v>
      </c>
      <c r="B49" s="24">
        <v>6840</v>
      </c>
      <c r="C49" s="24">
        <v>-431</v>
      </c>
      <c r="D49" s="24"/>
      <c r="E49" s="25"/>
      <c r="F49" s="25">
        <v>594</v>
      </c>
      <c r="G49" s="26">
        <f t="shared" si="7"/>
        <v>163</v>
      </c>
      <c r="H49" s="27">
        <f t="shared" si="1"/>
        <v>7003</v>
      </c>
      <c r="I49" s="31">
        <v>2211</v>
      </c>
      <c r="J49" s="21">
        <f t="shared" si="4"/>
        <v>31.572183349992862</v>
      </c>
      <c r="K49" s="31">
        <v>2208</v>
      </c>
      <c r="L49" s="28">
        <f t="shared" si="5"/>
        <v>3</v>
      </c>
      <c r="M49" s="21">
        <f t="shared" si="2"/>
        <v>0.1358695652173913</v>
      </c>
      <c r="N49" s="19">
        <v>420</v>
      </c>
      <c r="O49" s="25">
        <v>1541</v>
      </c>
      <c r="P49" s="27">
        <f t="shared" si="3"/>
        <v>-1121</v>
      </c>
      <c r="Q49" s="21">
        <f t="shared" si="6"/>
        <v>-72.74497079818299</v>
      </c>
    </row>
    <row r="50" spans="1:17" s="4" customFormat="1" ht="18" customHeight="1">
      <c r="A50" s="35" t="s">
        <v>63</v>
      </c>
      <c r="B50" s="24">
        <v>671</v>
      </c>
      <c r="C50" s="24">
        <v>-431</v>
      </c>
      <c r="D50" s="24"/>
      <c r="E50" s="25"/>
      <c r="F50" s="25"/>
      <c r="G50" s="26">
        <f t="shared" si="7"/>
        <v>-431</v>
      </c>
      <c r="H50" s="27">
        <f t="shared" si="1"/>
        <v>240</v>
      </c>
      <c r="I50" s="25">
        <v>584</v>
      </c>
      <c r="J50" s="21">
        <f t="shared" si="4"/>
        <v>243.33333333333331</v>
      </c>
      <c r="K50" s="25">
        <v>759</v>
      </c>
      <c r="L50" s="28">
        <f t="shared" si="5"/>
        <v>-175</v>
      </c>
      <c r="M50" s="21">
        <f t="shared" si="2"/>
        <v>-23.056653491436098</v>
      </c>
      <c r="N50" s="19">
        <v>569</v>
      </c>
      <c r="O50" s="25">
        <v>811</v>
      </c>
      <c r="P50" s="27">
        <f t="shared" si="3"/>
        <v>-242</v>
      </c>
      <c r="Q50" s="21">
        <f t="shared" si="6"/>
        <v>-29.839704069050555</v>
      </c>
    </row>
    <row r="51" spans="1:17" s="4" customFormat="1" ht="18" customHeight="1">
      <c r="A51" s="35" t="s">
        <v>64</v>
      </c>
      <c r="B51" s="30"/>
      <c r="C51" s="30"/>
      <c r="D51" s="30"/>
      <c r="E51" s="30"/>
      <c r="F51" s="30"/>
      <c r="G51" s="26">
        <f t="shared" si="7"/>
        <v>0</v>
      </c>
      <c r="H51" s="27">
        <f t="shared" si="1"/>
        <v>0</v>
      </c>
      <c r="I51" s="25">
        <v>0</v>
      </c>
      <c r="J51" s="21">
        <f t="shared" si="4"/>
        <v>0</v>
      </c>
      <c r="K51" s="25">
        <v>10</v>
      </c>
      <c r="L51" s="28">
        <f t="shared" si="5"/>
        <v>-10</v>
      </c>
      <c r="M51" s="21">
        <f t="shared" si="2"/>
        <v>-100</v>
      </c>
      <c r="N51" s="19">
        <v>0</v>
      </c>
      <c r="O51" s="25">
        <v>10</v>
      </c>
      <c r="P51" s="27">
        <f t="shared" si="3"/>
        <v>-10</v>
      </c>
      <c r="Q51" s="21">
        <f t="shared" si="6"/>
        <v>-100</v>
      </c>
    </row>
    <row r="52" spans="1:17" s="4" customFormat="1" ht="18" customHeight="1">
      <c r="A52" s="35" t="s">
        <v>65</v>
      </c>
      <c r="B52" s="30">
        <v>480</v>
      </c>
      <c r="C52" s="30">
        <v>-376</v>
      </c>
      <c r="D52" s="30"/>
      <c r="E52" s="30"/>
      <c r="F52" s="30">
        <v>344</v>
      </c>
      <c r="G52" s="26">
        <f t="shared" si="7"/>
        <v>-32</v>
      </c>
      <c r="H52" s="27">
        <f t="shared" si="1"/>
        <v>448</v>
      </c>
      <c r="I52" s="25">
        <v>369</v>
      </c>
      <c r="J52" s="21">
        <f t="shared" si="4"/>
        <v>82.366071428571431</v>
      </c>
      <c r="K52" s="25">
        <v>340</v>
      </c>
      <c r="L52" s="28">
        <f t="shared" si="5"/>
        <v>29</v>
      </c>
      <c r="M52" s="21">
        <f t="shared" si="2"/>
        <v>8.5294117647058822</v>
      </c>
      <c r="N52" s="19">
        <v>354</v>
      </c>
      <c r="O52" s="25">
        <v>501</v>
      </c>
      <c r="P52" s="27">
        <f t="shared" si="3"/>
        <v>-147</v>
      </c>
      <c r="Q52" s="21">
        <f t="shared" si="6"/>
        <v>-29.341317365269461</v>
      </c>
    </row>
    <row r="53" spans="1:17" s="4" customFormat="1" ht="18" customHeight="1">
      <c r="A53" s="35" t="s">
        <v>66</v>
      </c>
      <c r="B53" s="30"/>
      <c r="C53" s="30"/>
      <c r="D53" s="30"/>
      <c r="E53" s="30"/>
      <c r="F53" s="30"/>
      <c r="G53" s="26">
        <f t="shared" si="7"/>
        <v>0</v>
      </c>
      <c r="H53" s="27">
        <f t="shared" si="1"/>
        <v>0</v>
      </c>
      <c r="I53" s="25">
        <v>0</v>
      </c>
      <c r="J53" s="21">
        <f t="shared" si="4"/>
        <v>0</v>
      </c>
      <c r="K53" s="25">
        <v>0</v>
      </c>
      <c r="L53" s="28">
        <f t="shared" si="5"/>
        <v>0</v>
      </c>
      <c r="M53" s="21">
        <f t="shared" si="2"/>
        <v>0</v>
      </c>
      <c r="N53" s="19">
        <v>0</v>
      </c>
      <c r="O53" s="25">
        <v>0</v>
      </c>
      <c r="P53" s="27">
        <f t="shared" si="3"/>
        <v>0</v>
      </c>
      <c r="Q53" s="21">
        <f t="shared" si="6"/>
        <v>0</v>
      </c>
    </row>
    <row r="54" spans="1:17" s="4" customFormat="1" ht="18" customHeight="1">
      <c r="A54" s="23" t="s">
        <v>67</v>
      </c>
      <c r="B54" s="30">
        <v>1756</v>
      </c>
      <c r="C54" s="30">
        <v>-5</v>
      </c>
      <c r="D54" s="30"/>
      <c r="E54" s="30"/>
      <c r="F54" s="30">
        <v>35</v>
      </c>
      <c r="G54" s="26">
        <f t="shared" si="7"/>
        <v>30</v>
      </c>
      <c r="H54" s="27">
        <f t="shared" si="1"/>
        <v>1786</v>
      </c>
      <c r="I54" s="25">
        <v>1652</v>
      </c>
      <c r="J54" s="21">
        <f t="shared" si="4"/>
        <v>92.497200447928336</v>
      </c>
      <c r="K54" s="25">
        <v>321</v>
      </c>
      <c r="L54" s="28">
        <f t="shared" si="5"/>
        <v>1331</v>
      </c>
      <c r="M54" s="21">
        <f t="shared" si="2"/>
        <v>414.64174454828662</v>
      </c>
      <c r="N54" s="19">
        <v>255</v>
      </c>
      <c r="O54" s="25">
        <v>593</v>
      </c>
      <c r="P54" s="27">
        <f t="shared" si="3"/>
        <v>-338</v>
      </c>
      <c r="Q54" s="21">
        <f t="shared" si="6"/>
        <v>-56.998313659359191</v>
      </c>
    </row>
    <row r="55" spans="1:17" ht="18" customHeight="1">
      <c r="A55" s="23" t="s">
        <v>68</v>
      </c>
      <c r="B55" s="24">
        <v>6359</v>
      </c>
      <c r="C55" s="24"/>
      <c r="D55" s="24"/>
      <c r="E55" s="25"/>
      <c r="F55" s="25"/>
      <c r="G55" s="26">
        <f t="shared" si="7"/>
        <v>0</v>
      </c>
      <c r="H55" s="27">
        <f t="shared" si="1"/>
        <v>6359</v>
      </c>
      <c r="I55" s="25">
        <v>3784</v>
      </c>
      <c r="J55" s="21">
        <f t="shared" si="4"/>
        <v>59.506211668501344</v>
      </c>
      <c r="K55" s="25">
        <v>5539</v>
      </c>
      <c r="L55" s="28">
        <f t="shared" si="5"/>
        <v>-1755</v>
      </c>
      <c r="M55" s="21">
        <f t="shared" si="2"/>
        <v>-31.684419570319548</v>
      </c>
      <c r="N55" s="19">
        <v>-2017</v>
      </c>
      <c r="O55" s="25">
        <v>866</v>
      </c>
      <c r="P55" s="27">
        <f t="shared" si="3"/>
        <v>-2883</v>
      </c>
      <c r="Q55" s="21">
        <f t="shared" si="6"/>
        <v>-332.90993071593533</v>
      </c>
    </row>
    <row r="56" spans="1:17" ht="18" customHeight="1">
      <c r="A56" s="23" t="s">
        <v>69</v>
      </c>
      <c r="B56" s="24">
        <v>197</v>
      </c>
      <c r="C56" s="24"/>
      <c r="D56" s="24"/>
      <c r="E56" s="36"/>
      <c r="F56" s="37"/>
      <c r="G56" s="26">
        <f t="shared" si="7"/>
        <v>0</v>
      </c>
      <c r="H56" s="27">
        <f t="shared" si="1"/>
        <v>197</v>
      </c>
      <c r="I56" s="38">
        <v>195</v>
      </c>
      <c r="J56" s="28">
        <f>G56-I56</f>
        <v>-195</v>
      </c>
      <c r="K56" s="39">
        <v>115</v>
      </c>
      <c r="L56" s="38">
        <f t="shared" si="5"/>
        <v>80</v>
      </c>
      <c r="M56" s="40">
        <f t="shared" si="2"/>
        <v>69.565217391304344</v>
      </c>
      <c r="N56" s="27">
        <v>195</v>
      </c>
      <c r="O56" s="41">
        <v>115</v>
      </c>
      <c r="P56" s="27">
        <f t="shared" si="3"/>
        <v>80</v>
      </c>
      <c r="Q56" s="21">
        <f t="shared" si="6"/>
        <v>69.565217391304344</v>
      </c>
    </row>
    <row r="57" spans="1:17" ht="18" customHeight="1">
      <c r="A57" s="29" t="s">
        <v>70</v>
      </c>
      <c r="B57" s="42">
        <v>197</v>
      </c>
      <c r="C57" s="42"/>
      <c r="D57" s="42"/>
      <c r="E57" s="36"/>
      <c r="F57" s="37"/>
      <c r="G57" s="26">
        <f t="shared" si="7"/>
        <v>0</v>
      </c>
      <c r="H57" s="27">
        <f t="shared" si="1"/>
        <v>197</v>
      </c>
      <c r="I57" s="38">
        <v>195</v>
      </c>
      <c r="J57" s="28"/>
      <c r="K57" s="39">
        <v>115</v>
      </c>
      <c r="L57" s="38">
        <f t="shared" si="5"/>
        <v>80</v>
      </c>
      <c r="M57" s="40">
        <f t="shared" si="2"/>
        <v>69.565217391304344</v>
      </c>
      <c r="N57" s="27">
        <v>195</v>
      </c>
      <c r="O57" s="43">
        <v>115</v>
      </c>
      <c r="P57" s="27">
        <f t="shared" si="3"/>
        <v>80</v>
      </c>
      <c r="Q57" s="21">
        <f t="shared" si="6"/>
        <v>69.565217391304344</v>
      </c>
    </row>
    <row r="58" spans="1:17" ht="12" customHeight="1">
      <c r="A58" s="23"/>
      <c r="B58" s="42"/>
      <c r="C58" s="42"/>
      <c r="D58" s="42"/>
      <c r="E58" s="42"/>
      <c r="F58" s="42"/>
      <c r="G58" s="44"/>
      <c r="H58" s="27"/>
      <c r="I58" s="25"/>
      <c r="J58" s="21"/>
      <c r="K58" s="25"/>
      <c r="L58" s="28"/>
      <c r="M58" s="21"/>
      <c r="N58" s="25"/>
      <c r="O58" s="25">
        <v>0</v>
      </c>
      <c r="P58" s="27"/>
      <c r="Q58" s="21"/>
    </row>
    <row r="59" spans="1:17" ht="18" customHeight="1">
      <c r="A59" s="45" t="s">
        <v>71</v>
      </c>
      <c r="B59" s="46">
        <f>SUM(B60+B62+B64+B65)</f>
        <v>24817</v>
      </c>
      <c r="C59" s="46">
        <f>SUM(C60+C62+C64+C65)</f>
        <v>-5</v>
      </c>
      <c r="D59" s="46">
        <f>SUM(D60+D62+D64+D65)</f>
        <v>0</v>
      </c>
      <c r="E59" s="46">
        <f>SUM(E60+E62+E64+E65)</f>
        <v>2114</v>
      </c>
      <c r="F59" s="46">
        <f>SUM(F60+F62+F64+F65)</f>
        <v>1661</v>
      </c>
      <c r="G59" s="46">
        <f>SUM(G60+G62+G64)</f>
        <v>3770</v>
      </c>
      <c r="H59" s="46">
        <f>SUM(H60+H62+H64)</f>
        <v>28587</v>
      </c>
      <c r="I59" s="46">
        <f>SUM(I60+I62+I64)</f>
        <v>43403</v>
      </c>
      <c r="J59" s="20">
        <f t="shared" si="4"/>
        <v>151.82775387413861</v>
      </c>
      <c r="K59" s="46">
        <f>SUM(K60+K62+K64)</f>
        <v>36329</v>
      </c>
      <c r="L59" s="46">
        <f>SUM(L60+L62+L64)</f>
        <v>7074</v>
      </c>
      <c r="M59" s="20">
        <f t="shared" ref="M59:M64" si="8">IF(K59=0,0,L59/K59*100)</f>
        <v>19.472047124886455</v>
      </c>
      <c r="N59" s="46">
        <f>SUM(N60+N62+N64)</f>
        <v>8612</v>
      </c>
      <c r="O59" s="46">
        <v>27260</v>
      </c>
      <c r="P59" s="46">
        <f>SUM(P60+P62+P64)</f>
        <v>-18648</v>
      </c>
      <c r="Q59" s="20">
        <f t="shared" si="6"/>
        <v>-68.407923697725607</v>
      </c>
    </row>
    <row r="60" spans="1:17" ht="18" customHeight="1">
      <c r="A60" s="32" t="s">
        <v>72</v>
      </c>
      <c r="B60" s="42"/>
      <c r="C60" s="42"/>
      <c r="D60" s="42"/>
      <c r="E60" s="42"/>
      <c r="F60" s="42"/>
      <c r="G60" s="26">
        <f>C60+D60+E60+F60</f>
        <v>0</v>
      </c>
      <c r="H60" s="27">
        <f t="shared" si="1"/>
        <v>0</v>
      </c>
      <c r="I60" s="25">
        <v>0</v>
      </c>
      <c r="J60" s="21">
        <f t="shared" si="4"/>
        <v>0</v>
      </c>
      <c r="K60" s="25">
        <v>1</v>
      </c>
      <c r="L60" s="28">
        <f>I60-K60</f>
        <v>-1</v>
      </c>
      <c r="M60" s="21">
        <f t="shared" si="8"/>
        <v>-100</v>
      </c>
      <c r="N60" s="25">
        <v>0</v>
      </c>
      <c r="O60" s="25">
        <v>26</v>
      </c>
      <c r="P60" s="27">
        <f t="shared" si="3"/>
        <v>-26</v>
      </c>
      <c r="Q60" s="21">
        <f t="shared" si="6"/>
        <v>-100</v>
      </c>
    </row>
    <row r="61" spans="1:17" ht="18" customHeight="1">
      <c r="A61" s="33" t="s">
        <v>73</v>
      </c>
      <c r="B61" s="42"/>
      <c r="C61" s="42"/>
      <c r="D61" s="42"/>
      <c r="E61" s="42"/>
      <c r="F61" s="42"/>
      <c r="G61" s="26">
        <f>C61+D61+E61+F61</f>
        <v>0</v>
      </c>
      <c r="H61" s="27">
        <f t="shared" si="1"/>
        <v>0</v>
      </c>
      <c r="I61" s="25">
        <v>0</v>
      </c>
      <c r="J61" s="21">
        <f t="shared" si="4"/>
        <v>0</v>
      </c>
      <c r="K61" s="25">
        <v>1</v>
      </c>
      <c r="L61" s="28">
        <f>I61-K61</f>
        <v>-1</v>
      </c>
      <c r="M61" s="21">
        <f t="shared" si="8"/>
        <v>-100</v>
      </c>
      <c r="N61" s="25">
        <v>0</v>
      </c>
      <c r="O61" s="25">
        <v>26</v>
      </c>
      <c r="P61" s="27">
        <f t="shared" si="3"/>
        <v>-26</v>
      </c>
      <c r="Q61" s="21">
        <f t="shared" si="6"/>
        <v>-100</v>
      </c>
    </row>
    <row r="62" spans="1:17" ht="18" customHeight="1">
      <c r="A62" s="32" t="s">
        <v>46</v>
      </c>
      <c r="B62" s="42">
        <v>23384</v>
      </c>
      <c r="C62" s="42"/>
      <c r="D62" s="42"/>
      <c r="E62" s="42">
        <v>1136</v>
      </c>
      <c r="F62" s="42">
        <v>771</v>
      </c>
      <c r="G62" s="26">
        <f>C62+D62+E62+F62</f>
        <v>1907</v>
      </c>
      <c r="H62" s="27">
        <f t="shared" si="1"/>
        <v>25291</v>
      </c>
      <c r="I62" s="25">
        <v>42363</v>
      </c>
      <c r="J62" s="21">
        <f t="shared" si="4"/>
        <v>167.50227353604049</v>
      </c>
      <c r="K62" s="25">
        <v>33391</v>
      </c>
      <c r="L62" s="28">
        <f>I62-K62</f>
        <v>8972</v>
      </c>
      <c r="M62" s="21">
        <f t="shared" si="8"/>
        <v>26.869515737773654</v>
      </c>
      <c r="N62" s="25">
        <v>8091</v>
      </c>
      <c r="O62" s="25">
        <v>24121</v>
      </c>
      <c r="P62" s="27">
        <f t="shared" si="3"/>
        <v>-16030</v>
      </c>
      <c r="Q62" s="21">
        <f t="shared" si="6"/>
        <v>-66.456614568218569</v>
      </c>
    </row>
    <row r="63" spans="1:17" ht="18" customHeight="1">
      <c r="A63" s="33" t="s">
        <v>74</v>
      </c>
      <c r="B63" s="42">
        <v>18500</v>
      </c>
      <c r="C63" s="42"/>
      <c r="D63" s="42"/>
      <c r="E63" s="42"/>
      <c r="F63" s="42"/>
      <c r="G63" s="26">
        <f>C63+D63+E63+F63</f>
        <v>0</v>
      </c>
      <c r="H63" s="27">
        <f t="shared" si="1"/>
        <v>18500</v>
      </c>
      <c r="I63" s="25">
        <v>38829</v>
      </c>
      <c r="J63" s="21">
        <f t="shared" si="4"/>
        <v>209.88648648648649</v>
      </c>
      <c r="K63" s="25">
        <v>23750</v>
      </c>
      <c r="L63" s="28">
        <f>I63-K63</f>
        <v>15079</v>
      </c>
      <c r="M63" s="21">
        <f t="shared" si="8"/>
        <v>63.490526315789474</v>
      </c>
      <c r="N63" s="25">
        <v>8534</v>
      </c>
      <c r="O63" s="25">
        <v>22201</v>
      </c>
      <c r="P63" s="27">
        <f t="shared" si="3"/>
        <v>-13667</v>
      </c>
      <c r="Q63" s="21">
        <f t="shared" si="6"/>
        <v>-61.560290077023559</v>
      </c>
    </row>
    <row r="64" spans="1:17" ht="18" customHeight="1">
      <c r="A64" s="32" t="s">
        <v>68</v>
      </c>
      <c r="B64" s="42">
        <v>1433</v>
      </c>
      <c r="C64" s="42">
        <v>-5</v>
      </c>
      <c r="D64" s="42"/>
      <c r="E64" s="42">
        <v>978</v>
      </c>
      <c r="F64" s="42">
        <v>890</v>
      </c>
      <c r="G64" s="26">
        <f>C64+D64+E64+F64</f>
        <v>1863</v>
      </c>
      <c r="H64" s="27">
        <f t="shared" si="1"/>
        <v>3296</v>
      </c>
      <c r="I64" s="25">
        <v>1040</v>
      </c>
      <c r="J64" s="21">
        <f t="shared" si="4"/>
        <v>31.55339805825243</v>
      </c>
      <c r="K64" s="25">
        <v>2937</v>
      </c>
      <c r="L64" s="28">
        <f>I64-K64</f>
        <v>-1897</v>
      </c>
      <c r="M64" s="21">
        <f t="shared" si="8"/>
        <v>-64.589717398706156</v>
      </c>
      <c r="N64" s="25">
        <v>521</v>
      </c>
      <c r="O64" s="25">
        <v>3113</v>
      </c>
      <c r="P64" s="27">
        <f t="shared" si="3"/>
        <v>-2592</v>
      </c>
      <c r="Q64" s="21">
        <f t="shared" si="6"/>
        <v>-83.263732733697395</v>
      </c>
    </row>
    <row r="65" spans="1:17" ht="16.5" customHeight="1">
      <c r="A65" s="32"/>
      <c r="B65" s="42"/>
      <c r="C65" s="42"/>
      <c r="D65" s="42"/>
      <c r="E65" s="42"/>
      <c r="F65" s="42"/>
      <c r="G65" s="46">
        <f>E65+F65</f>
        <v>0</v>
      </c>
      <c r="H65" s="27"/>
      <c r="I65" s="25"/>
      <c r="J65" s="21"/>
      <c r="K65" s="25"/>
      <c r="L65" s="28"/>
      <c r="M65" s="21"/>
      <c r="N65" s="25"/>
      <c r="O65" s="25">
        <v>0</v>
      </c>
      <c r="P65" s="27"/>
      <c r="Q65" s="21"/>
    </row>
    <row r="66" spans="1:17" s="48" customFormat="1" ht="18" customHeight="1">
      <c r="A66" s="17" t="s">
        <v>75</v>
      </c>
      <c r="B66" s="19">
        <f t="shared" ref="B66:G66" si="9">SUM(B5+B59)</f>
        <v>191212</v>
      </c>
      <c r="C66" s="19">
        <f t="shared" si="9"/>
        <v>-29928</v>
      </c>
      <c r="D66" s="19">
        <f t="shared" si="9"/>
        <v>2010</v>
      </c>
      <c r="E66" s="19">
        <f t="shared" si="9"/>
        <v>27547</v>
      </c>
      <c r="F66" s="19">
        <f t="shared" si="9"/>
        <v>32596</v>
      </c>
      <c r="G66" s="19">
        <f t="shared" si="9"/>
        <v>32225</v>
      </c>
      <c r="H66" s="19">
        <f t="shared" si="1"/>
        <v>223437</v>
      </c>
      <c r="I66" s="19">
        <f>SUM(I5+I59)</f>
        <v>263946</v>
      </c>
      <c r="J66" s="20">
        <f t="shared" si="4"/>
        <v>118.12994266840317</v>
      </c>
      <c r="K66" s="19">
        <f>SUM(K5+K59)</f>
        <v>236157</v>
      </c>
      <c r="L66" s="47">
        <f>I66-K66</f>
        <v>27789</v>
      </c>
      <c r="M66" s="20">
        <f>IF(K66=0,0,L66/K66*100)</f>
        <v>11.767171839073159</v>
      </c>
      <c r="N66" s="19">
        <f>SUM(N5+N59)</f>
        <v>61929</v>
      </c>
      <c r="O66" s="19">
        <v>76612</v>
      </c>
      <c r="P66" s="19">
        <f t="shared" si="3"/>
        <v>-14683</v>
      </c>
      <c r="Q66" s="20">
        <f t="shared" si="6"/>
        <v>-19.165404897405107</v>
      </c>
    </row>
    <row r="67" spans="1:17" ht="18" customHeight="1">
      <c r="A67" s="2"/>
      <c r="E67" s="49"/>
      <c r="F67" s="49"/>
    </row>
    <row r="68" spans="1:17" ht="18" customHeight="1">
      <c r="A68" s="2"/>
      <c r="E68" s="49"/>
      <c r="F68" s="49"/>
    </row>
    <row r="69" spans="1:17" ht="18" customHeight="1">
      <c r="A69" s="2"/>
      <c r="E69" s="49"/>
      <c r="F69" s="49"/>
    </row>
    <row r="70" spans="1:17" ht="18" customHeight="1">
      <c r="A70" s="2"/>
      <c r="E70" s="49"/>
      <c r="F70" s="49"/>
    </row>
    <row r="71" spans="1:17" ht="18" customHeight="1">
      <c r="A71" s="2"/>
      <c r="E71" s="49"/>
      <c r="F71" s="49"/>
    </row>
    <row r="72" spans="1:17" ht="18" customHeight="1">
      <c r="A72" s="2"/>
      <c r="E72" s="49"/>
      <c r="F72" s="49"/>
    </row>
    <row r="73" spans="1:17" ht="18" customHeight="1">
      <c r="A73" s="2"/>
      <c r="E73" s="49"/>
      <c r="F73" s="49"/>
    </row>
    <row r="74" spans="1:17" ht="18" customHeight="1">
      <c r="A74" s="2"/>
      <c r="E74" s="49"/>
      <c r="F74" s="49"/>
    </row>
    <row r="75" spans="1:17" ht="18" customHeight="1">
      <c r="A75" s="2"/>
      <c r="E75" s="49"/>
      <c r="F75" s="49"/>
    </row>
    <row r="76" spans="1:17" ht="18" customHeight="1">
      <c r="A76" s="2"/>
      <c r="E76" s="49"/>
      <c r="F76" s="49"/>
    </row>
    <row r="77" spans="1:17" ht="18" customHeight="1">
      <c r="A77" s="2"/>
      <c r="E77" s="49"/>
      <c r="F77" s="49"/>
    </row>
    <row r="78" spans="1:17" ht="18" customHeight="1">
      <c r="A78" s="2"/>
      <c r="E78" s="49"/>
      <c r="F78" s="49"/>
    </row>
    <row r="79" spans="1:17" ht="18" customHeight="1">
      <c r="A79" s="2"/>
      <c r="E79" s="49"/>
      <c r="F79" s="49"/>
    </row>
    <row r="80" spans="1:17" ht="18" customHeight="1">
      <c r="A80" s="2"/>
      <c r="E80" s="49"/>
      <c r="F80" s="49"/>
    </row>
    <row r="81" spans="1:6" ht="18" customHeight="1">
      <c r="A81" s="2"/>
      <c r="E81" s="49"/>
      <c r="F81" s="49"/>
    </row>
    <row r="82" spans="1:6" ht="18" customHeight="1">
      <c r="A82" s="2"/>
      <c r="E82" s="49"/>
      <c r="F82" s="49"/>
    </row>
    <row r="83" spans="1:6" ht="18" customHeight="1">
      <c r="A83" s="2"/>
      <c r="E83" s="49"/>
      <c r="F83" s="49"/>
    </row>
    <row r="84" spans="1:6" ht="18" customHeight="1">
      <c r="A84" s="2"/>
      <c r="E84" s="49"/>
      <c r="F84" s="49"/>
    </row>
    <row r="85" spans="1:6" ht="18" customHeight="1">
      <c r="A85" s="2"/>
      <c r="E85" s="49"/>
      <c r="F85" s="49"/>
    </row>
    <row r="86" spans="1:6" ht="18" customHeight="1">
      <c r="A86" s="2"/>
      <c r="E86" s="49"/>
      <c r="F86" s="49"/>
    </row>
    <row r="87" spans="1:6" ht="18" customHeight="1">
      <c r="A87" s="2"/>
      <c r="E87" s="49"/>
      <c r="F87" s="49"/>
    </row>
    <row r="88" spans="1:6" ht="18" customHeight="1">
      <c r="A88" s="2"/>
      <c r="E88" s="49"/>
      <c r="F88" s="49"/>
    </row>
    <row r="89" spans="1:6" ht="18" customHeight="1">
      <c r="A89" s="2"/>
      <c r="E89" s="49"/>
      <c r="F89" s="49"/>
    </row>
    <row r="90" spans="1:6" ht="18" customHeight="1">
      <c r="A90" s="2"/>
      <c r="E90" s="49"/>
      <c r="F90" s="49"/>
    </row>
    <row r="91" spans="1:6" ht="18" customHeight="1">
      <c r="A91" s="2"/>
      <c r="E91" s="49"/>
      <c r="F91" s="49"/>
    </row>
    <row r="92" spans="1:6" ht="18" customHeight="1">
      <c r="A92" s="2"/>
      <c r="E92" s="49"/>
      <c r="F92" s="49"/>
    </row>
    <row r="93" spans="1:6" ht="18" customHeight="1">
      <c r="A93" s="2"/>
      <c r="E93" s="49"/>
      <c r="F93" s="49"/>
    </row>
    <row r="94" spans="1:6" ht="18" customHeight="1">
      <c r="A94" s="2"/>
      <c r="E94" s="49"/>
      <c r="F94" s="49"/>
    </row>
    <row r="95" spans="1:6" ht="18" customHeight="1">
      <c r="A95" s="2"/>
      <c r="E95" s="49"/>
      <c r="F95" s="49"/>
    </row>
    <row r="96" spans="1:6" ht="18" customHeight="1">
      <c r="A96" s="2"/>
      <c r="E96" s="49"/>
      <c r="F96" s="49"/>
    </row>
    <row r="97" spans="1:6" ht="18" customHeight="1">
      <c r="A97" s="2"/>
      <c r="E97" s="49"/>
      <c r="F97" s="49"/>
    </row>
    <row r="98" spans="1:6" ht="18" customHeight="1">
      <c r="A98" s="2"/>
      <c r="E98" s="49"/>
      <c r="F98" s="49"/>
    </row>
    <row r="99" spans="1:6" ht="18" customHeight="1">
      <c r="A99" s="2"/>
      <c r="E99" s="49"/>
      <c r="F99" s="49"/>
    </row>
    <row r="100" spans="1:6" ht="18" customHeight="1">
      <c r="A100" s="2"/>
      <c r="E100" s="49"/>
      <c r="F100" s="49"/>
    </row>
    <row r="101" spans="1:6" ht="18" customHeight="1">
      <c r="A101" s="2"/>
      <c r="E101" s="49"/>
      <c r="F101" s="49"/>
    </row>
    <row r="102" spans="1:6" ht="18" customHeight="1">
      <c r="A102" s="2"/>
      <c r="E102" s="49"/>
      <c r="F102" s="49"/>
    </row>
    <row r="103" spans="1:6" ht="18" customHeight="1">
      <c r="A103" s="2"/>
      <c r="E103" s="49"/>
      <c r="F103" s="49"/>
    </row>
    <row r="104" spans="1:6" ht="18" customHeight="1">
      <c r="A104" s="2"/>
      <c r="E104" s="49"/>
      <c r="F104" s="49"/>
    </row>
    <row r="105" spans="1:6" ht="18" customHeight="1">
      <c r="A105" s="2"/>
      <c r="E105" s="49"/>
      <c r="F105" s="49"/>
    </row>
    <row r="106" spans="1:6" ht="18" customHeight="1">
      <c r="A106" s="2"/>
      <c r="E106" s="49"/>
      <c r="F106" s="49"/>
    </row>
    <row r="107" spans="1:6" ht="18" customHeight="1">
      <c r="A107" s="2"/>
      <c r="E107" s="49"/>
      <c r="F107" s="49"/>
    </row>
    <row r="108" spans="1:6" ht="18" customHeight="1">
      <c r="A108" s="2"/>
      <c r="E108" s="49"/>
      <c r="F108" s="49"/>
    </row>
    <row r="109" spans="1:6" ht="18" customHeight="1">
      <c r="A109" s="2"/>
      <c r="E109" s="49"/>
      <c r="F109" s="49"/>
    </row>
    <row r="110" spans="1:6" ht="18" customHeight="1">
      <c r="A110" s="2"/>
      <c r="E110" s="49"/>
      <c r="F110" s="49"/>
    </row>
    <row r="111" spans="1:6" ht="18" customHeight="1">
      <c r="A111" s="2"/>
      <c r="E111" s="49"/>
      <c r="F111" s="49"/>
    </row>
    <row r="112" spans="1:6" ht="18" customHeight="1">
      <c r="A112" s="2"/>
      <c r="E112" s="49"/>
      <c r="F112" s="49"/>
    </row>
    <row r="113" spans="1:6" ht="18" customHeight="1">
      <c r="A113" s="2"/>
      <c r="E113" s="49"/>
      <c r="F113" s="49"/>
    </row>
    <row r="114" spans="1:6" ht="18" customHeight="1">
      <c r="A114" s="2"/>
      <c r="E114" s="49"/>
      <c r="F114" s="49"/>
    </row>
    <row r="115" spans="1:6" ht="18" customHeight="1">
      <c r="A115" s="2"/>
      <c r="E115" s="49"/>
      <c r="F115" s="49"/>
    </row>
    <row r="116" spans="1:6" ht="18" customHeight="1">
      <c r="A116" s="2"/>
      <c r="E116" s="49"/>
      <c r="F116" s="49"/>
    </row>
    <row r="117" spans="1:6" ht="18" customHeight="1">
      <c r="A117" s="2"/>
      <c r="E117" s="49"/>
      <c r="F117" s="49"/>
    </row>
    <row r="118" spans="1:6" ht="18" customHeight="1">
      <c r="A118" s="2"/>
      <c r="E118" s="49"/>
      <c r="F118" s="49"/>
    </row>
    <row r="119" spans="1:6" ht="18" customHeight="1">
      <c r="A119" s="2"/>
      <c r="E119" s="49"/>
      <c r="F119" s="49"/>
    </row>
    <row r="120" spans="1:6" ht="18" customHeight="1">
      <c r="A120" s="2"/>
      <c r="E120" s="49"/>
      <c r="F120" s="49"/>
    </row>
    <row r="121" spans="1:6" ht="18" customHeight="1">
      <c r="A121" s="2"/>
      <c r="E121" s="49"/>
      <c r="F121" s="49"/>
    </row>
    <row r="122" spans="1:6" ht="18" customHeight="1">
      <c r="A122" s="2"/>
      <c r="E122" s="49"/>
      <c r="F122" s="49"/>
    </row>
    <row r="123" spans="1:6" ht="18" customHeight="1">
      <c r="A123" s="2"/>
      <c r="E123" s="49"/>
      <c r="F123" s="49"/>
    </row>
    <row r="124" spans="1:6" ht="18" customHeight="1">
      <c r="A124" s="2"/>
      <c r="E124" s="49"/>
      <c r="F124" s="49"/>
    </row>
    <row r="125" spans="1:6" ht="18" customHeight="1">
      <c r="A125" s="2"/>
      <c r="E125" s="49"/>
      <c r="F125" s="49"/>
    </row>
    <row r="126" spans="1:6" ht="18" customHeight="1">
      <c r="A126" s="2"/>
      <c r="E126" s="49"/>
      <c r="F126" s="49"/>
    </row>
    <row r="127" spans="1:6" ht="18" customHeight="1">
      <c r="A127" s="2"/>
      <c r="E127" s="49"/>
      <c r="F127" s="49"/>
    </row>
    <row r="128" spans="1:6" ht="18" customHeight="1">
      <c r="A128" s="2"/>
      <c r="E128" s="49"/>
      <c r="F128" s="49"/>
    </row>
    <row r="129" spans="1:6" ht="18" customHeight="1">
      <c r="A129" s="2"/>
      <c r="E129" s="49"/>
      <c r="F129" s="49"/>
    </row>
    <row r="130" spans="1:6" ht="18" customHeight="1">
      <c r="A130" s="2"/>
      <c r="E130" s="49"/>
      <c r="F130" s="49"/>
    </row>
    <row r="131" spans="1:6" ht="18" customHeight="1">
      <c r="A131" s="2"/>
      <c r="E131" s="49"/>
      <c r="F131" s="49"/>
    </row>
    <row r="132" spans="1:6" ht="18" customHeight="1">
      <c r="A132" s="2"/>
      <c r="E132" s="49"/>
      <c r="F132" s="49"/>
    </row>
    <row r="133" spans="1:6" ht="18" customHeight="1">
      <c r="A133" s="2"/>
      <c r="E133" s="49"/>
      <c r="F133" s="49"/>
    </row>
    <row r="134" spans="1:6" ht="18" customHeight="1">
      <c r="A134" s="2"/>
      <c r="E134" s="49"/>
      <c r="F134" s="49"/>
    </row>
    <row r="135" spans="1:6" ht="18" customHeight="1">
      <c r="A135" s="2"/>
      <c r="E135" s="49"/>
      <c r="F135" s="49"/>
    </row>
    <row r="136" spans="1:6" ht="18" customHeight="1">
      <c r="A136" s="2"/>
      <c r="E136" s="49"/>
      <c r="F136" s="49"/>
    </row>
    <row r="137" spans="1:6" ht="18" customHeight="1">
      <c r="A137" s="2"/>
      <c r="E137" s="49"/>
      <c r="F137" s="49"/>
    </row>
    <row r="138" spans="1:6" ht="18" customHeight="1">
      <c r="A138" s="2"/>
      <c r="E138" s="49"/>
      <c r="F138" s="49"/>
    </row>
    <row r="139" spans="1:6" ht="18" customHeight="1">
      <c r="A139" s="2"/>
      <c r="E139" s="49"/>
      <c r="F139" s="49"/>
    </row>
    <row r="140" spans="1:6" ht="18" customHeight="1">
      <c r="A140" s="2"/>
      <c r="E140" s="49"/>
      <c r="F140" s="49"/>
    </row>
    <row r="141" spans="1:6" ht="18" customHeight="1">
      <c r="A141" s="2"/>
      <c r="E141" s="49"/>
      <c r="F141" s="49"/>
    </row>
    <row r="142" spans="1:6" ht="18" customHeight="1">
      <c r="A142" s="2"/>
      <c r="E142" s="49"/>
      <c r="F142" s="49"/>
    </row>
    <row r="143" spans="1:6" ht="18" customHeight="1">
      <c r="A143" s="2"/>
      <c r="E143" s="49"/>
      <c r="F143" s="49"/>
    </row>
    <row r="144" spans="1:6" ht="18" customHeight="1">
      <c r="A144" s="2"/>
      <c r="E144" s="49"/>
      <c r="F144" s="49"/>
    </row>
    <row r="145" spans="1:6" ht="18" customHeight="1">
      <c r="A145" s="2"/>
      <c r="E145" s="49"/>
      <c r="F145" s="49"/>
    </row>
    <row r="146" spans="1:6" ht="18" customHeight="1">
      <c r="A146" s="2"/>
      <c r="E146" s="49"/>
      <c r="F146" s="49"/>
    </row>
    <row r="147" spans="1:6" ht="18" customHeight="1">
      <c r="A147" s="2"/>
      <c r="E147" s="49"/>
      <c r="F147" s="49"/>
    </row>
    <row r="148" spans="1:6" ht="18" customHeight="1">
      <c r="A148" s="2"/>
      <c r="E148" s="49"/>
      <c r="F148" s="49"/>
    </row>
    <row r="149" spans="1:6" ht="18" customHeight="1">
      <c r="A149" s="2"/>
      <c r="E149" s="49"/>
      <c r="F149" s="49"/>
    </row>
    <row r="150" spans="1:6" ht="18" customHeight="1">
      <c r="A150" s="2"/>
      <c r="E150" s="49"/>
      <c r="F150" s="49"/>
    </row>
    <row r="151" spans="1:6" ht="18" customHeight="1">
      <c r="A151" s="2"/>
      <c r="E151" s="49"/>
      <c r="F151" s="49"/>
    </row>
    <row r="152" spans="1:6" ht="18" customHeight="1">
      <c r="A152" s="2"/>
      <c r="E152" s="49"/>
      <c r="F152" s="49"/>
    </row>
    <row r="153" spans="1:6" ht="18" customHeight="1">
      <c r="A153" s="2"/>
      <c r="E153" s="49"/>
      <c r="F153" s="49"/>
    </row>
    <row r="154" spans="1:6" ht="18" customHeight="1">
      <c r="A154" s="2"/>
      <c r="E154" s="49"/>
      <c r="F154" s="49"/>
    </row>
    <row r="155" spans="1:6" ht="18" customHeight="1">
      <c r="A155" s="2"/>
      <c r="E155" s="49"/>
      <c r="F155" s="49"/>
    </row>
    <row r="156" spans="1:6" ht="18" customHeight="1">
      <c r="A156" s="2"/>
      <c r="E156" s="49"/>
      <c r="F156" s="49"/>
    </row>
    <row r="157" spans="1:6" ht="18" customHeight="1">
      <c r="A157" s="2"/>
      <c r="E157" s="49"/>
      <c r="F157" s="49"/>
    </row>
    <row r="158" spans="1:6" ht="18" customHeight="1">
      <c r="A158" s="2"/>
      <c r="E158" s="49"/>
      <c r="F158" s="49"/>
    </row>
    <row r="159" spans="1:6" ht="18" customHeight="1">
      <c r="A159" s="2"/>
      <c r="E159" s="49"/>
      <c r="F159" s="49"/>
    </row>
    <row r="160" spans="1:6" ht="18" customHeight="1">
      <c r="A160" s="2"/>
      <c r="E160" s="49"/>
      <c r="F160" s="49"/>
    </row>
    <row r="161" spans="1:1" ht="18" customHeight="1">
      <c r="A161" s="2"/>
    </row>
    <row r="162" spans="1:1" ht="18" customHeight="1">
      <c r="A162" s="2"/>
    </row>
    <row r="163" spans="1:1" ht="18" customHeight="1">
      <c r="A163" s="2"/>
    </row>
    <row r="164" spans="1:1" ht="18" customHeight="1">
      <c r="A164" s="2"/>
    </row>
    <row r="165" spans="1:1" ht="18" customHeight="1">
      <c r="A165" s="2"/>
    </row>
    <row r="166" spans="1:1" ht="18" customHeight="1">
      <c r="A166" s="2"/>
    </row>
    <row r="167" spans="1:1" ht="18" customHeight="1">
      <c r="A167" s="2"/>
    </row>
    <row r="168" spans="1:1" ht="18" customHeight="1">
      <c r="A168" s="2"/>
    </row>
    <row r="169" spans="1:1" ht="18" customHeight="1">
      <c r="A169" s="2"/>
    </row>
    <row r="170" spans="1:1" ht="18" customHeight="1">
      <c r="A170" s="2"/>
    </row>
    <row r="171" spans="1:1" ht="18" customHeight="1">
      <c r="A171" s="2"/>
    </row>
    <row r="172" spans="1:1" ht="18" customHeight="1">
      <c r="A172" s="2"/>
    </row>
    <row r="173" spans="1:1" ht="18" customHeight="1">
      <c r="A173" s="2"/>
    </row>
    <row r="174" spans="1:1" ht="18" customHeight="1">
      <c r="A174" s="2"/>
    </row>
    <row r="175" spans="1:1" ht="18" customHeight="1">
      <c r="A175" s="2"/>
    </row>
    <row r="176" spans="1:1" ht="18" customHeight="1">
      <c r="A176" s="2"/>
    </row>
    <row r="177" spans="1:1" ht="18" customHeight="1">
      <c r="A177" s="2"/>
    </row>
    <row r="178" spans="1:1" ht="18" customHeight="1">
      <c r="A178" s="2"/>
    </row>
    <row r="179" spans="1:1" ht="18" customHeight="1">
      <c r="A179" s="2"/>
    </row>
    <row r="180" spans="1:1" ht="18" customHeight="1">
      <c r="A180" s="2"/>
    </row>
    <row r="181" spans="1:1" ht="18" customHeight="1">
      <c r="A181" s="2"/>
    </row>
    <row r="182" spans="1:1" ht="18" customHeight="1">
      <c r="A182" s="2"/>
    </row>
    <row r="183" spans="1:1" ht="18" customHeight="1">
      <c r="A183" s="2"/>
    </row>
    <row r="184" spans="1:1" ht="18" customHeight="1">
      <c r="A184" s="2"/>
    </row>
    <row r="185" spans="1:1" ht="18" customHeight="1">
      <c r="A185" s="2"/>
    </row>
    <row r="186" spans="1:1" ht="18" customHeight="1">
      <c r="A186" s="2"/>
    </row>
    <row r="187" spans="1:1" ht="18" customHeight="1">
      <c r="A187" s="2"/>
    </row>
    <row r="188" spans="1:1" ht="18" customHeight="1">
      <c r="A188" s="2"/>
    </row>
    <row r="189" spans="1:1" ht="18" customHeight="1">
      <c r="A189" s="2"/>
    </row>
    <row r="190" spans="1:1" ht="18" customHeight="1">
      <c r="A190" s="2"/>
    </row>
    <row r="191" spans="1:1" ht="18" customHeight="1">
      <c r="A191" s="2"/>
    </row>
    <row r="192" spans="1:1" ht="18" customHeight="1">
      <c r="A192" s="2"/>
    </row>
    <row r="193" spans="1:1" ht="18" customHeight="1">
      <c r="A193" s="2"/>
    </row>
    <row r="194" spans="1:1" ht="18" customHeight="1">
      <c r="A194" s="2"/>
    </row>
    <row r="195" spans="1:1" ht="18" customHeight="1">
      <c r="A195" s="2"/>
    </row>
    <row r="196" spans="1:1" ht="18" customHeight="1">
      <c r="A196" s="2"/>
    </row>
    <row r="197" spans="1:1" ht="18" customHeight="1">
      <c r="A197" s="2"/>
    </row>
    <row r="198" spans="1:1" ht="18" customHeight="1">
      <c r="A198" s="2"/>
    </row>
    <row r="199" spans="1:1" ht="18" customHeight="1">
      <c r="A199" s="2"/>
    </row>
  </sheetData>
  <mergeCells count="12">
    <mergeCell ref="J3:J4"/>
    <mergeCell ref="N3:N4"/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 type="noConversion"/>
  <printOptions horizontalCentered="1"/>
  <pageMargins left="0.74803149606299213" right="0.39370078740157483" top="0.39370078740157483" bottom="0.35433070866141736" header="0.39370078740157483" footer="0.11811023622047245"/>
  <pageSetup paperSize="9" scale="80" orientation="landscape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附表2</vt:lpstr>
      <vt:lpstr>附表2!Print_Titles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2017-08-21T07:58:23Z</cp:lastPrinted>
  <dcterms:created xsi:type="dcterms:W3CDTF">2017-08-21T07:49:09Z</dcterms:created>
  <dcterms:modified xsi:type="dcterms:W3CDTF">2017-08-21T09:09:58Z</dcterms:modified>
</cp:coreProperties>
</file>